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35" windowHeight="4560" activeTab="0"/>
  </bookViews>
  <sheets>
    <sheet name="iscritti_tot " sheetId="1" r:id="rId1"/>
    <sheet name="iscritti_IC_FC" sheetId="2" r:id="rId2"/>
    <sheet name="iscritti_istituto_sup" sheetId="3" r:id="rId3"/>
    <sheet name="iscritti_fascia_voto" sheetId="4" r:id="rId4"/>
    <sheet name="iscritti_fascia_età" sheetId="5" r:id="rId5"/>
    <sheet name="iscritti_provenienza_ geo" sheetId="6" r:id="rId6"/>
    <sheet name="tasso di abbandono" sheetId="7" r:id="rId7"/>
    <sheet name="crediti" sheetId="8" r:id="rId8"/>
    <sheet name="laureati" sheetId="9" r:id="rId9"/>
    <sheet name="mobilità" sheetId="10" r:id="rId10"/>
    <sheet name="insegnamenti" sheetId="11" r:id="rId11"/>
    <sheet name="VALUT_2006_2007" sheetId="12" r:id="rId12"/>
    <sheet name="VALUT_2007_2008" sheetId="13" r:id="rId13"/>
    <sheet name="VALUT_2008_2009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<sst xmlns="http://schemas.openxmlformats.org/spreadsheetml/2006/main" count="389" uniqueCount="155">
  <si>
    <t>2006/2007</t>
  </si>
  <si>
    <t>2007/2008</t>
  </si>
  <si>
    <t>2008/2009</t>
  </si>
  <si>
    <t>TOTALE FACOLTA' GIURISPRUDENZA</t>
  </si>
  <si>
    <t>PROVINCIA DI ROVIGO</t>
  </si>
  <si>
    <t>M</t>
  </si>
  <si>
    <t>F</t>
  </si>
  <si>
    <t>TOT</t>
  </si>
  <si>
    <t>SCIENZE GIURIDICHE  (triennale)</t>
  </si>
  <si>
    <t>GIURISPRUDENZA (spec)</t>
  </si>
  <si>
    <t>GIURISPRUDENZA (magistrale)</t>
  </si>
  <si>
    <t>CORSO DI STUDIO</t>
  </si>
  <si>
    <t>CREDITI SOSTENUTI</t>
  </si>
  <si>
    <t>MEDIA CREDITI PER STUDENTE</t>
  </si>
  <si>
    <t>TASSO DI ABBANDONO</t>
  </si>
  <si>
    <t>IMMATRICOLATI GENERICI 2005/2006</t>
  </si>
  <si>
    <t>MANCATE ISCRIZIONI 2006/2007</t>
  </si>
  <si>
    <t>IMMATRICOLATI GENERICI 2006/2007</t>
  </si>
  <si>
    <t>MANCATE ISCRIZIONI 2007/2008</t>
  </si>
  <si>
    <t xml:space="preserve">ISCRITTI IN CORSO E FUORI CORSO PER A.A. </t>
  </si>
  <si>
    <t>ALTRA PROVENIENZA</t>
  </si>
  <si>
    <t xml:space="preserve">ISCRITTI PER PROVENIENZA GEOGRAFICA E PER A.A. </t>
  </si>
  <si>
    <t>PESO ISCRITTI SU FACOLTA'</t>
  </si>
  <si>
    <t>(*) Per immatricolati della coorte si intendono: immatricolati generici- (trasferimenti in ingresso + abbreviazioni di corso + passaggi in anno di immatricolazione)</t>
  </si>
  <si>
    <t xml:space="preserve">ABBANDONI  E TASSO DI ABBANDONO TRA IL I E IL II ANNO PER A.A. </t>
  </si>
  <si>
    <t>COORTE 2007/2008</t>
  </si>
  <si>
    <t>REGIONE VENETO</t>
  </si>
  <si>
    <t>TOTALE</t>
  </si>
  <si>
    <t>2009/2010*</t>
  </si>
  <si>
    <t>anno di corso</t>
  </si>
  <si>
    <t>tot</t>
  </si>
  <si>
    <t>(*) le iscrizioni non sono ancora concluse</t>
  </si>
  <si>
    <t>ISCRITTI IC</t>
  </si>
  <si>
    <t>ISCRITTI FC</t>
  </si>
  <si>
    <t>IMMATRICOLATI GENERICI 2007/2008</t>
  </si>
  <si>
    <t>MANCATE ISCRIZIONI 2008/2009</t>
  </si>
  <si>
    <t>COORTE 2008/2009</t>
  </si>
  <si>
    <t>COORTE 2006/2007</t>
  </si>
  <si>
    <t>2008/2009°</t>
  </si>
  <si>
    <t>LAUREATI PER  A.S.</t>
  </si>
  <si>
    <t>ISCRITTI PER FASCIA DI VOTO ALLA MATURITA'</t>
  </si>
  <si>
    <t>60-69</t>
  </si>
  <si>
    <t>70-79</t>
  </si>
  <si>
    <t>80-89</t>
  </si>
  <si>
    <t>90-100</t>
  </si>
  <si>
    <t>DATO MANCANTE</t>
  </si>
  <si>
    <t>ISTITUTO PROFESSIONALE</t>
  </si>
  <si>
    <t>ISTITUTO TECNICO</t>
  </si>
  <si>
    <t>ISTITUTO MAGISTRALE</t>
  </si>
  <si>
    <t>ALTRI LICEI</t>
  </si>
  <si>
    <t>ALTRO TITOLO</t>
  </si>
  <si>
    <t>TITOLO STRANIERO</t>
  </si>
  <si>
    <t>ISCRITTI PER FASCIA DI ETA' E SESSO</t>
  </si>
  <si>
    <t>FINO A 25</t>
  </si>
  <si>
    <t>DA 26 A 29</t>
  </si>
  <si>
    <t>30 E OLTRE</t>
  </si>
  <si>
    <t>ISCRITTI PER ANNO ACCADEMICO E ANNO DI CORSO</t>
  </si>
  <si>
    <t>2009*</t>
  </si>
  <si>
    <t>2009/2010 *</t>
  </si>
  <si>
    <t>ISCRITTI PER TIPO DI ISTITUTO SUPERIORE DI PROVENIENZA</t>
  </si>
  <si>
    <t>Organizzazione del corso di studi</t>
  </si>
  <si>
    <t>1. Il carico di lavoro complessivo degli insegnamenti ufficialmente previsti nel periodo di riferimento (bimestre, trimestre, semestre, ecc.) è accettabile?</t>
  </si>
  <si>
    <t>Organizzazione dell’insegnamento</t>
  </si>
  <si>
    <t>3. Il carico di studio di questo insegnamento è proporzionato ai crediti assegnati?</t>
  </si>
  <si>
    <t>6. Le modalità di esame sono state definite in modo chiaro?</t>
  </si>
  <si>
    <t>Aspetti relativi alla docenza</t>
  </si>
  <si>
    <t>7. Gli orari di svolgimento dell’attività didattica sono rispettati?</t>
  </si>
  <si>
    <t>8. Il personale docente è effettivamente reperibile per chiarimenti e spiegazioni?</t>
  </si>
  <si>
    <t>9. Il docente stimola / motiva l’interesse verso la disciplina?</t>
  </si>
  <si>
    <t>10. Il docente espone gli argomenti in modo chiaro?</t>
  </si>
  <si>
    <t>11. Il docente è disponibile ed esauriente in occasione di richieste di chiarimento?</t>
  </si>
  <si>
    <t>Aule ed attrezzature</t>
  </si>
  <si>
    <t xml:space="preserve">14. Il servizio bibliotecario, in quanto a spazi, orari, prestito e dotazione libri, è adeguato alle esigenze degli studenti? </t>
  </si>
  <si>
    <t>15. Il servizio informatico è conforme, a livello di efficienza e quantità dei computer, alle esigenze degli studenti? (se non è previsto e un servizio informatico  rispondete non previsto)</t>
  </si>
  <si>
    <t>Informazioni aggiuntive e soddisfazione</t>
  </si>
  <si>
    <t>16. Le conoscenze preliminari possedute sono risultate sufficienti per la comprensione degli argomenti trattati?</t>
  </si>
  <si>
    <t xml:space="preserve">17. La frequenza alle lezioni e/o esercitazioni è accompagnata da una regolare attività di studio? </t>
  </si>
  <si>
    <t xml:space="preserve">18.Gli argomenti trattati sono risultati nuovi rispetto a quelli affrontati in insegnamenti precedenti? </t>
  </si>
  <si>
    <t>19. Sei interessato agli argomenti dell’insegnamento?</t>
  </si>
  <si>
    <t>20. Sei complessivamente soddisfatto dell’insegnamento?</t>
  </si>
  <si>
    <t>21. La possibilità di sostenere l’esame tramite prove parziali rappresenta una facilitazione per il superamento dell’esame? (se non sono previste prove parziali  rispondete non previste)</t>
  </si>
  <si>
    <t>4. Il sito web del Corso di Laurea risponde alle esigenze di informazione per lo studente?</t>
  </si>
  <si>
    <t xml:space="preserve">5. Il servizio bibliotecario, in quanto a spazi, orari, prestito è adeguato alle esigenze degli studenti? </t>
  </si>
  <si>
    <t>6. Il carico di studio di questo insegnamento è proporzionato ai crediti assegnati?</t>
  </si>
  <si>
    <t>9. Sono state fornite informazioni chiare ed esaurienti sugli obiettivi del corso e sul programma del corso?</t>
  </si>
  <si>
    <t>10. Le modalità di esame sono state definite in modo chiaro?</t>
  </si>
  <si>
    <t>11. Gli orari di svolgimento dell’attività didattica sono rispettati?</t>
  </si>
  <si>
    <t>12. Il personale docente è effettivamente reperibile per chiarimenti e spiegazioni?</t>
  </si>
  <si>
    <t>13. Il docente stimola / motiva l’interesse verso la disciplina?</t>
  </si>
  <si>
    <t>14. Il docente espone gli argomenti in modo chiaro?</t>
  </si>
  <si>
    <t>15. Il docente è disponibile ed esauriente in occasione di richieste di chiarimento?</t>
  </si>
  <si>
    <t xml:space="preserve">18. Il servizio bibliotecario, in quanto a dotazione libri relativi a questo insegnamento, è adeguato alle esigenze degli studenti? </t>
  </si>
  <si>
    <t>19. Le conoscenze preliminari possedute sono risultate sufficienti per la comprensione degli argomenti trattati?</t>
  </si>
  <si>
    <t>20. La frequenza alle lezioni e/o esercitazioni è accompagnata da una regolare attività di studio?</t>
  </si>
  <si>
    <t xml:space="preserve">21. Ritieni che gli argomenti svolti siano effettivamente caratterizzanti e privi di sovrapposizioni con  i contenuti di altri insegnamenti?   
</t>
  </si>
  <si>
    <t>22. Sei interessato agli argomenti dell’insegnamento?</t>
  </si>
  <si>
    <t>23. Sei complessivamente soddisfatto dell’insegnamento?</t>
  </si>
  <si>
    <t>19. Le conoscenze preliminari possedute sono risultate sufficienti per la comprensione  degli argomenti trattati?</t>
  </si>
  <si>
    <t>Università degli Studi di Ferrara - Valutazione della didattica a.a. 2006/07 QUESTIONARIO</t>
  </si>
  <si>
    <t>SCIENZE  GIURIDICHE</t>
  </si>
  <si>
    <t>GIURISPRUDENZA SPEC</t>
  </si>
  <si>
    <t>GIURISPRUDENZA MAGISTRALE</t>
  </si>
  <si>
    <t>MEDIA FACOLTA'</t>
  </si>
  <si>
    <r>
      <t>4. Il materiale didattico</t>
    </r>
    <r>
      <rPr>
        <i/>
        <sz val="11"/>
        <rFont val="Times New Roman"/>
        <family val="1"/>
      </rPr>
      <t xml:space="preserve"> (indicato o fornito) </t>
    </r>
    <r>
      <rPr>
        <b/>
        <sz val="11"/>
        <rFont val="Times New Roman"/>
        <family val="1"/>
      </rPr>
      <t>è adeguato per lo studio della materia?</t>
    </r>
  </si>
  <si>
    <r>
      <t xml:space="preserve">5. Le attività didattiche integrative </t>
    </r>
    <r>
      <rPr>
        <i/>
        <sz val="11"/>
        <rFont val="Times New Roman"/>
        <family val="1"/>
      </rPr>
      <t>(esercitazioni, laboratori, seminari, ecc.)</t>
    </r>
    <r>
      <rPr>
        <b/>
        <sz val="11"/>
        <rFont val="Times New Roman"/>
        <family val="1"/>
      </rPr>
      <t xml:space="preserve"> risultano utili ai fini dell’apprendimento? (se non sono previste rispondete non previste)</t>
    </r>
  </si>
  <si>
    <r>
      <t>12. Le aule in cui si svolgono le lezioni sono adeguate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(si vede, si sente, si trova posto)</t>
    </r>
    <r>
      <rPr>
        <b/>
        <sz val="11"/>
        <rFont val="Times New Roman"/>
        <family val="1"/>
      </rPr>
      <t>?</t>
    </r>
  </si>
  <si>
    <r>
      <t xml:space="preserve">13. I locali e le attrezzature per le attività didattiche integrative </t>
    </r>
    <r>
      <rPr>
        <i/>
        <sz val="11"/>
        <rFont val="Times New Roman"/>
        <family val="1"/>
      </rPr>
      <t>(esercitazioni, laboratori, seminari, ...) sono adeguati? (se non sono previste attività didattiche integrative, rispondete non previste)</t>
    </r>
  </si>
  <si>
    <r>
      <t xml:space="preserve">2. L’organizzazione complessiva </t>
    </r>
    <r>
      <rPr>
        <i/>
        <sz val="11"/>
        <color indexed="8"/>
        <rFont val="Times New Roman"/>
        <family val="1"/>
      </rPr>
      <t>(orario, esami, intermedi e finali)</t>
    </r>
    <r>
      <rPr>
        <b/>
        <sz val="11"/>
        <color indexed="8"/>
        <rFont val="Times New Roman"/>
        <family val="1"/>
      </rPr>
      <t xml:space="preserve"> degli insegnamenti previsti nel periodo di riferimento (bimestre, trimestre, semestre, ecc.) è accettabile?</t>
    </r>
  </si>
  <si>
    <t>Università degli Studi di Ferrara - Valutazione della didattica a.a. 2007/08 - QUESTIONARIO</t>
  </si>
  <si>
    <t>VALUTAZIONE MEDIA RIPORTATA</t>
  </si>
  <si>
    <t>Università degli Studi di Ferrara - Valutazione della didattica a.a. 2008/09 - QUESTIONARIO</t>
  </si>
  <si>
    <t>N.B. SCIENZE  GIURIDICHE non e' stato valutato perche' ad esaurimento</t>
  </si>
  <si>
    <t xml:space="preserve">21. Ritieni che gli argomenti svolti siano effettivamente caratterizzanti e privi di sovrapposizioni con i contenuti di altri insegnamenti?   </t>
  </si>
  <si>
    <r>
      <t xml:space="preserve">2. L’organizzazione complessiva </t>
    </r>
    <r>
      <rPr>
        <i/>
        <sz val="9"/>
        <color indexed="8"/>
        <rFont val="Arial"/>
        <family val="2"/>
      </rPr>
      <t>(orario, esami, intermedi e finali)</t>
    </r>
    <r>
      <rPr>
        <b/>
        <sz val="9"/>
        <color indexed="8"/>
        <rFont val="Arial"/>
        <family val="2"/>
      </rPr>
      <t xml:space="preserve"> degli insegnamenti previsti nel periodo di riferimento (bimestre, trimestre, semestre, ecc.) è accettabile?</t>
    </r>
  </si>
  <si>
    <r>
      <t xml:space="preserve">3. Il servizio informatico, accessibile attraverso il portale di Ateneo </t>
    </r>
    <r>
      <rPr>
        <i/>
        <sz val="9"/>
        <rFont val="Arial"/>
        <family val="2"/>
      </rPr>
      <t xml:space="preserve">(posta eletttronica, WIFE, iscrizione esami on line, ecc …) è conforme, a livello di efficienza, alle esigenze degli studenti? </t>
    </r>
  </si>
  <si>
    <r>
      <t>7. Il materiale didattico</t>
    </r>
    <r>
      <rPr>
        <i/>
        <sz val="9"/>
        <rFont val="Arial"/>
        <family val="2"/>
      </rPr>
      <t xml:space="preserve"> (indicato o fornito) </t>
    </r>
    <r>
      <rPr>
        <b/>
        <sz val="9"/>
        <rFont val="Arial"/>
        <family val="2"/>
      </rPr>
      <t>è adeguato per lo studio della materia?</t>
    </r>
  </si>
  <si>
    <r>
      <t xml:space="preserve">8. Le attività didattiche integrative </t>
    </r>
    <r>
      <rPr>
        <i/>
        <sz val="9"/>
        <rFont val="Arial"/>
        <family val="2"/>
      </rPr>
      <t>(esercitazioni, laboratori, seminari, tutorato didattico, ecc.)</t>
    </r>
    <r>
      <rPr>
        <b/>
        <sz val="9"/>
        <rFont val="Arial"/>
        <family val="2"/>
      </rPr>
      <t xml:space="preserve"> risultano utili ai fini dell’apprendimento? (se non sono previste rispondete non previste)</t>
    </r>
  </si>
  <si>
    <r>
      <t xml:space="preserve">16. Le aule in cui si svolgono le lezioni, ivi comprese le aule di informatica, sono adeguate </t>
    </r>
    <r>
      <rPr>
        <i/>
        <sz val="9"/>
        <rFont val="Arial"/>
        <family val="2"/>
      </rPr>
      <t>(si vede, si sente, si trova posto)?</t>
    </r>
  </si>
  <si>
    <r>
      <t xml:space="preserve">17. I locali e le attrezzature per le attività didattiche integrative </t>
    </r>
    <r>
      <rPr>
        <i/>
        <sz val="9"/>
        <rFont val="Arial"/>
        <family val="2"/>
      </rPr>
      <t xml:space="preserve">(esercitazioni, laboratori, laboratori inform., seminari,...) </t>
    </r>
    <r>
      <rPr>
        <b/>
        <sz val="9"/>
        <rFont val="Arial"/>
        <family val="2"/>
      </rPr>
      <t>sono adeguati?</t>
    </r>
    <r>
      <rPr>
        <i/>
        <sz val="9"/>
        <rFont val="Arial"/>
        <family val="2"/>
      </rPr>
      <t xml:space="preserve"> (se non sono previste attività didattiche integrative, rispondete non previste)</t>
    </r>
  </si>
  <si>
    <t xml:space="preserve"> </t>
  </si>
  <si>
    <t>(*) le sessioni di  laurea per il 2009 non sono ancora terminate</t>
  </si>
  <si>
    <t>STUDENTI IN MOBILITA' INTERNAZIONALE</t>
  </si>
  <si>
    <t xml:space="preserve">STUDENTI IN ENTRATA </t>
  </si>
  <si>
    <t>STUDENTI IN USCITA</t>
  </si>
  <si>
    <t>COPERTURA DIDATTICA INSEGNAMENTI</t>
  </si>
  <si>
    <t>ANNO 2006/2007</t>
  </si>
  <si>
    <t>ANNO 2007/2008</t>
  </si>
  <si>
    <t>ANNO 2008/2009</t>
  </si>
  <si>
    <t>SUPPL. RETRIBUI</t>
  </si>
  <si>
    <t>SUPPL. GRATUI</t>
  </si>
  <si>
    <r>
      <t xml:space="preserve">CREDITI E MEDIA CREDITI PER A.A. </t>
    </r>
    <r>
      <rPr>
        <sz val="10"/>
        <rFont val="Arial"/>
        <family val="2"/>
      </rPr>
      <t xml:space="preserve"> </t>
    </r>
  </si>
  <si>
    <t>STRUTTURATI</t>
  </si>
  <si>
    <t xml:space="preserve">  CONTRATTO</t>
  </si>
  <si>
    <t>INSEGNAMENTI COPERTI DA DOCENTI</t>
  </si>
  <si>
    <t>*</t>
  </si>
  <si>
    <t>* dato inferiore alle 3 unità</t>
  </si>
  <si>
    <t>(°) le sessioni d'esame non sono ancora concluse</t>
  </si>
  <si>
    <t>CREDITI</t>
  </si>
  <si>
    <t>LAUREATI</t>
  </si>
  <si>
    <t>MOBILITA' INTERNAZIONALE</t>
  </si>
  <si>
    <t>ISCRITTI PER PROVENIENZA</t>
  </si>
  <si>
    <t>ISCRITTI PER FASCIA DI ETA'</t>
  </si>
  <si>
    <t>ISCRITTI PER FASCIA DI VOTO</t>
  </si>
  <si>
    <t>ISCRITTI PER ISTITUTO SUPERIORE DI PROVENIENZA</t>
  </si>
  <si>
    <t>ISCRITTI IN CORSO E FUORI CORSO</t>
  </si>
  <si>
    <t>ISCRITTI TOTALI PER ANNO DI CORSO</t>
  </si>
  <si>
    <t>fascia di voto</t>
  </si>
  <si>
    <t>istituto superiore</t>
  </si>
  <si>
    <t>fascia di età</t>
  </si>
  <si>
    <t>sesso</t>
  </si>
  <si>
    <t>provenienza</t>
  </si>
  <si>
    <t xml:space="preserve">Fonte: DWH di Ateneo - dati estratti il 26/10/2009 </t>
  </si>
  <si>
    <t>tutti i  dati  sono consultabili al link: - http://valmon.ds.unifi.it/sisvaldidat/unife/</t>
  </si>
  <si>
    <t>tutti i  dati sono consultabili al link: - http://valmon.ds.unifi.it/sisvaldidat/unife/</t>
  </si>
  <si>
    <t>tutti dati sono consultabili al link: - http://valmon.ds.unifi.it/sisvaldidat/unife/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</si>
</sst>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0.0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8"/>
      <name val="Times New Roman"/>
      <family val="1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3.25"/>
      <name val="Arial"/>
      <family val="0"/>
    </font>
    <font>
      <sz val="3"/>
      <name val="Arial"/>
      <family val="0"/>
    </font>
    <font>
      <sz val="2.75"/>
      <name val="Arial"/>
      <family val="0"/>
    </font>
    <font>
      <sz val="2.25"/>
      <name val="Arial"/>
      <family val="2"/>
    </font>
    <font>
      <b/>
      <sz val="2.25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name val="Arial"/>
      <family val="0"/>
    </font>
    <font>
      <b/>
      <i/>
      <sz val="8"/>
      <name val="Arial"/>
      <family val="2"/>
    </font>
    <font>
      <b/>
      <sz val="1.75"/>
      <name val="Arial"/>
      <family val="0"/>
    </font>
    <font>
      <sz val="1.5"/>
      <name val="Arial"/>
      <family val="0"/>
    </font>
    <font>
      <sz val="1.25"/>
      <name val="Arial"/>
      <family val="2"/>
    </font>
    <font>
      <b/>
      <sz val="1.25"/>
      <name val="Arial"/>
      <family val="2"/>
    </font>
    <font>
      <b/>
      <sz val="1"/>
      <name val="Arial"/>
      <family val="2"/>
    </font>
    <font>
      <sz val="1"/>
      <name val="Arial"/>
      <family val="0"/>
    </font>
    <font>
      <sz val="8"/>
      <color indexed="23"/>
      <name val="Arial"/>
      <family val="2"/>
    </font>
    <font>
      <b/>
      <sz val="10.75"/>
      <name val="Arial"/>
      <family val="2"/>
    </font>
    <font>
      <sz val="8.5"/>
      <name val="Arial"/>
      <family val="2"/>
    </font>
    <font>
      <sz val="9.25"/>
      <name val="Arial"/>
      <family val="2"/>
    </font>
    <font>
      <sz val="11.25"/>
      <name val="Arial"/>
      <family val="2"/>
    </font>
    <font>
      <b/>
      <sz val="10.5"/>
      <name val="Arial"/>
      <family val="2"/>
    </font>
    <font>
      <sz val="9.75"/>
      <name val="Arial"/>
      <family val="2"/>
    </font>
    <font>
      <sz val="9.5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sz val="8.75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7" xfId="0" applyFill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0" fontId="0" fillId="0" borderId="14" xfId="0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14" xfId="0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19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1" fontId="8" fillId="0" borderId="3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29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6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3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3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9" fontId="0" fillId="0" borderId="9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 wrapText="1"/>
    </xf>
    <xf numFmtId="3" fontId="36" fillId="0" borderId="29" xfId="0" applyNumberFormat="1" applyFont="1" applyBorder="1" applyAlignment="1">
      <alignment wrapText="1"/>
    </xf>
    <xf numFmtId="0" fontId="35" fillId="0" borderId="2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/>
    </xf>
    <xf numFmtId="0" fontId="8" fillId="0" borderId="35" xfId="0" applyFont="1" applyBorder="1" applyAlignment="1">
      <alignment horizontal="right"/>
    </xf>
    <xf numFmtId="0" fontId="2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2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29" fillId="0" borderId="36" xfId="0" applyFont="1" applyBorder="1" applyAlignment="1">
      <alignment horizontal="left" wrapText="1"/>
    </xf>
    <xf numFmtId="0" fontId="31" fillId="0" borderId="35" xfId="0" applyFont="1" applyBorder="1" applyAlignment="1">
      <alignment vertical="center" wrapText="1"/>
    </xf>
    <xf numFmtId="0" fontId="0" fillId="3" borderId="30" xfId="0" applyFill="1" applyBorder="1" applyAlignment="1">
      <alignment wrapText="1"/>
    </xf>
    <xf numFmtId="0" fontId="58" fillId="2" borderId="2" xfId="0" applyFont="1" applyFill="1" applyBorder="1" applyAlignment="1">
      <alignment horizontal="center" vertical="center"/>
    </xf>
    <xf numFmtId="0" fontId="58" fillId="2" borderId="3" xfId="0" applyFont="1" applyFill="1" applyBorder="1" applyAlignment="1">
      <alignment horizontal="center" vertical="center"/>
    </xf>
    <xf numFmtId="0" fontId="58" fillId="2" borderId="8" xfId="0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center" vertical="center"/>
    </xf>
    <xf numFmtId="0" fontId="58" fillId="2" borderId="5" xfId="0" applyFont="1" applyFill="1" applyBorder="1" applyAlignment="1">
      <alignment horizontal="center" vertical="center"/>
    </xf>
    <xf numFmtId="0" fontId="58" fillId="2" borderId="9" xfId="0" applyFont="1" applyFill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/>
    </xf>
    <xf numFmtId="0" fontId="58" fillId="2" borderId="7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703520"/>
        <c:axId val="39005089"/>
      </c:line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9005089"/>
        <c:crosses val="autoZero"/>
        <c:auto val="1"/>
        <c:lblOffset val="100"/>
        <c:noMultiLvlLbl val="0"/>
      </c:catAx>
      <c:valAx>
        <c:axId val="39005089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703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CUR ROVIGO 
studenti in corso e fuori corso per a.a e corso di laurea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'[1]grafici_CUR'!$A$30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'[1]grafici_CUR'!$B$28:$I$29</c:f>
              <c:multiLvlStrCache>
                <c:ptCount val="8"/>
                <c:lvl>
                  <c:pt idx="0">
                    <c:v>ISCRITTI IC</c:v>
                  </c:pt>
                  <c:pt idx="1">
                    <c:v>ISCRITTI FC</c:v>
                  </c:pt>
                  <c:pt idx="2">
                    <c:v>ISCRITTI IC</c:v>
                  </c:pt>
                  <c:pt idx="3">
                    <c:v>ISCRITTI FC</c:v>
                  </c:pt>
                  <c:pt idx="4">
                    <c:v>ISCRITTI IC</c:v>
                  </c:pt>
                  <c:pt idx="5">
                    <c:v>ISCRITTI FC</c:v>
                  </c:pt>
                  <c:pt idx="6">
                    <c:v>ISCRITTI IC</c:v>
                  </c:pt>
                  <c:pt idx="7">
                    <c:v>ISCRITTI FC</c:v>
                  </c:pt>
                </c:lvl>
                <c:lvl>
                  <c:pt idx="0">
                    <c:v>2006/2007</c:v>
                  </c:pt>
                  <c:pt idx="2">
                    <c:v>2007/2008</c:v>
                  </c:pt>
                  <c:pt idx="4">
                    <c:v>2008/2009</c:v>
                  </c:pt>
                  <c:pt idx="6">
                    <c:v>2009/2010*</c:v>
                  </c:pt>
                </c:lvl>
              </c:multiLvlStrCache>
            </c:multiLvlStrRef>
          </c:cat>
          <c:val>
            <c:numRef>
              <c:f>'[1]grafici_CUR'!$B$30:$I$30</c:f>
              <c:numCache>
                <c:ptCount val="8"/>
                <c:pt idx="0">
                  <c:v>165</c:v>
                </c:pt>
                <c:pt idx="1">
                  <c:v>67</c:v>
                </c:pt>
                <c:pt idx="2">
                  <c:v>64</c:v>
                </c:pt>
                <c:pt idx="3">
                  <c:v>123</c:v>
                </c:pt>
                <c:pt idx="4">
                  <c:v>0</c:v>
                </c:pt>
                <c:pt idx="5">
                  <c:v>121</c:v>
                </c:pt>
                <c:pt idx="6">
                  <c:v>0</c:v>
                </c:pt>
                <c:pt idx="7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'[1]grafici_CUR'!$A$31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'[1]grafici_CUR'!$B$28:$I$29</c:f>
              <c:multiLvlStrCache>
                <c:ptCount val="8"/>
                <c:lvl>
                  <c:pt idx="0">
                    <c:v>ISCRITTI IC</c:v>
                  </c:pt>
                  <c:pt idx="1">
                    <c:v>ISCRITTI FC</c:v>
                  </c:pt>
                  <c:pt idx="2">
                    <c:v>ISCRITTI IC</c:v>
                  </c:pt>
                  <c:pt idx="3">
                    <c:v>ISCRITTI FC</c:v>
                  </c:pt>
                  <c:pt idx="4">
                    <c:v>ISCRITTI IC</c:v>
                  </c:pt>
                  <c:pt idx="5">
                    <c:v>ISCRITTI FC</c:v>
                  </c:pt>
                  <c:pt idx="6">
                    <c:v>ISCRITTI IC</c:v>
                  </c:pt>
                  <c:pt idx="7">
                    <c:v>ISCRITTI FC</c:v>
                  </c:pt>
                </c:lvl>
                <c:lvl>
                  <c:pt idx="0">
                    <c:v>2006/2007</c:v>
                  </c:pt>
                  <c:pt idx="2">
                    <c:v>2007/2008</c:v>
                  </c:pt>
                  <c:pt idx="4">
                    <c:v>2008/2009</c:v>
                  </c:pt>
                  <c:pt idx="6">
                    <c:v>2009/2010*</c:v>
                  </c:pt>
                </c:lvl>
              </c:multiLvlStrCache>
            </c:multiLvlStrRef>
          </c:cat>
          <c:val>
            <c:numRef>
              <c:f>'[1]grafici_CUR'!$B$31:$I$31</c:f>
              <c:numCache>
                <c:ptCount val="8"/>
                <c:pt idx="0">
                  <c:v>51</c:v>
                </c:pt>
                <c:pt idx="1">
                  <c:v>0</c:v>
                </c:pt>
                <c:pt idx="2">
                  <c:v>57</c:v>
                </c:pt>
                <c:pt idx="3">
                  <c:v>6</c:v>
                </c:pt>
                <c:pt idx="4">
                  <c:v>90</c:v>
                </c:pt>
                <c:pt idx="5">
                  <c:v>16</c:v>
                </c:pt>
                <c:pt idx="6">
                  <c:v>48</c:v>
                </c:pt>
                <c:pt idx="7">
                  <c:v>34</c:v>
                </c:pt>
              </c:numCache>
            </c:numRef>
          </c:val>
        </c:ser>
        <c:ser>
          <c:idx val="2"/>
          <c:order val="2"/>
          <c:tx>
            <c:strRef>
              <c:f>'[1]grafici_CUR'!$A$32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'[1]grafici_CUR'!$B$28:$I$29</c:f>
              <c:multiLvlStrCache>
                <c:ptCount val="8"/>
                <c:lvl>
                  <c:pt idx="0">
                    <c:v>ISCRITTI IC</c:v>
                  </c:pt>
                  <c:pt idx="1">
                    <c:v>ISCRITTI FC</c:v>
                  </c:pt>
                  <c:pt idx="2">
                    <c:v>ISCRITTI IC</c:v>
                  </c:pt>
                  <c:pt idx="3">
                    <c:v>ISCRITTI FC</c:v>
                  </c:pt>
                  <c:pt idx="4">
                    <c:v>ISCRITTI IC</c:v>
                  </c:pt>
                  <c:pt idx="5">
                    <c:v>ISCRITTI FC</c:v>
                  </c:pt>
                  <c:pt idx="6">
                    <c:v>ISCRITTI IC</c:v>
                  </c:pt>
                  <c:pt idx="7">
                    <c:v>ISCRITTI FC</c:v>
                  </c:pt>
                </c:lvl>
                <c:lvl>
                  <c:pt idx="0">
                    <c:v>2006/2007</c:v>
                  </c:pt>
                  <c:pt idx="2">
                    <c:v>2007/2008</c:v>
                  </c:pt>
                  <c:pt idx="4">
                    <c:v>2008/2009</c:v>
                  </c:pt>
                  <c:pt idx="6">
                    <c:v>2009/2010*</c:v>
                  </c:pt>
                </c:lvl>
              </c:multiLvlStrCache>
            </c:multiLvlStrRef>
          </c:cat>
          <c:val>
            <c:numRef>
              <c:f>'[1]grafici_CUR'!$B$32:$I$32</c:f>
              <c:numCache>
                <c:ptCount val="8"/>
                <c:pt idx="0">
                  <c:v>196</c:v>
                </c:pt>
                <c:pt idx="1">
                  <c:v>0</c:v>
                </c:pt>
                <c:pt idx="2">
                  <c:v>290</c:v>
                </c:pt>
                <c:pt idx="3">
                  <c:v>16</c:v>
                </c:pt>
                <c:pt idx="4">
                  <c:v>294</c:v>
                </c:pt>
                <c:pt idx="5">
                  <c:v>79</c:v>
                </c:pt>
                <c:pt idx="6">
                  <c:v>307</c:v>
                </c:pt>
                <c:pt idx="7">
                  <c:v>51</c:v>
                </c:pt>
              </c:numCache>
            </c:numRef>
          </c:val>
        </c:ser>
        <c:axId val="7983482"/>
        <c:axId val="4742475"/>
      </c:bar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98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682276"/>
        <c:axId val="48596165"/>
      </c:line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268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axId val="34712302"/>
        <c:axId val="43975263"/>
      </c:bar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471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233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axId val="47038690"/>
        <c:axId val="20695027"/>
      </c:bar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695027"/>
        <c:crosses val="autoZero"/>
        <c:auto val="1"/>
        <c:lblOffset val="100"/>
        <c:noMultiLvlLbl val="0"/>
      </c:catAx>
      <c:valAx>
        <c:axId val="20695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038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 ROVIGO
iscritti per istituto superiore di provenienza per a.a. e corso</a:t>
            </a:r>
          </a:p>
        </c:rich>
      </c:tx>
      <c:layout>
        <c:manualLayout>
          <c:xMode val="factor"/>
          <c:yMode val="factor"/>
          <c:x val="0.0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65"/>
          <c:w val="0.9797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'[1]grafici_CUR'!$A$163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'[1]grafici_CUR'!$B$161:$Y$162</c:f>
              <c:multiLvlStrCache>
                <c:ptCount val="24"/>
                <c:lvl>
                  <c:pt idx="0">
                    <c:v>IST PROFE</c:v>
                  </c:pt>
                  <c:pt idx="1">
                    <c:v>IST TECN</c:v>
                  </c:pt>
                  <c:pt idx="2">
                    <c:v>IST MAG</c:v>
                  </c:pt>
                  <c:pt idx="3">
                    <c:v>ALTRI LICEI</c:v>
                  </c:pt>
                  <c:pt idx="4">
                    <c:v>ALTRO TIT</c:v>
                  </c:pt>
                  <c:pt idx="5">
                    <c:v>TITOLO STRAN</c:v>
                  </c:pt>
                  <c:pt idx="6">
                    <c:v>IST PROFE</c:v>
                  </c:pt>
                  <c:pt idx="7">
                    <c:v>IST TECN</c:v>
                  </c:pt>
                  <c:pt idx="8">
                    <c:v>IST MAG</c:v>
                  </c:pt>
                  <c:pt idx="9">
                    <c:v>ALTRI LICEI</c:v>
                  </c:pt>
                  <c:pt idx="10">
                    <c:v>ALTRO TIT</c:v>
                  </c:pt>
                  <c:pt idx="11">
                    <c:v>TITOLO STRAN</c:v>
                  </c:pt>
                  <c:pt idx="12">
                    <c:v>IST PROFE</c:v>
                  </c:pt>
                  <c:pt idx="13">
                    <c:v>IST TECN</c:v>
                  </c:pt>
                  <c:pt idx="14">
                    <c:v>IST MAG</c:v>
                  </c:pt>
                  <c:pt idx="15">
                    <c:v>ALTRI LICEI</c:v>
                  </c:pt>
                  <c:pt idx="16">
                    <c:v>ALTRO TIT</c:v>
                  </c:pt>
                  <c:pt idx="17">
                    <c:v>TITOLO STRAN</c:v>
                  </c:pt>
                  <c:pt idx="18">
                    <c:v>IST PROFE</c:v>
                  </c:pt>
                  <c:pt idx="19">
                    <c:v>IST TECN</c:v>
                  </c:pt>
                  <c:pt idx="20">
                    <c:v>IST MAG</c:v>
                  </c:pt>
                  <c:pt idx="21">
                    <c:v>ALTRI LICEI</c:v>
                  </c:pt>
                  <c:pt idx="22">
                    <c:v>ALTRO TIT</c:v>
                  </c:pt>
                  <c:pt idx="23">
                    <c:v>TITOLO STRAN</c:v>
                  </c:pt>
                </c:lvl>
                <c:lvl>
                  <c:pt idx="0">
                    <c:v>2006/2007</c:v>
                  </c:pt>
                  <c:pt idx="6">
                    <c:v>2007/2008</c:v>
                  </c:pt>
                  <c:pt idx="12">
                    <c:v>2008/2009</c:v>
                  </c:pt>
                  <c:pt idx="18">
                    <c:v>2009/2010 *</c:v>
                  </c:pt>
                </c:lvl>
              </c:multiLvlStrCache>
            </c:multiLvlStrRef>
          </c:cat>
          <c:val>
            <c:numRef>
              <c:f>'[1]grafici_CUR'!$B$163:$Y$163</c:f>
              <c:numCache>
                <c:ptCount val="24"/>
                <c:pt idx="0">
                  <c:v>31</c:v>
                </c:pt>
                <c:pt idx="1">
                  <c:v>84</c:v>
                </c:pt>
                <c:pt idx="2">
                  <c:v>28</c:v>
                </c:pt>
                <c:pt idx="3">
                  <c:v>66</c:v>
                </c:pt>
                <c:pt idx="4">
                  <c:v>23</c:v>
                </c:pt>
                <c:pt idx="5">
                  <c:v>0</c:v>
                </c:pt>
                <c:pt idx="6">
                  <c:v>24</c:v>
                </c:pt>
                <c:pt idx="7">
                  <c:v>71</c:v>
                </c:pt>
                <c:pt idx="8">
                  <c:v>16</c:v>
                </c:pt>
                <c:pt idx="9">
                  <c:v>53</c:v>
                </c:pt>
                <c:pt idx="10">
                  <c:v>23</c:v>
                </c:pt>
                <c:pt idx="11">
                  <c:v>0</c:v>
                </c:pt>
                <c:pt idx="12">
                  <c:v>18</c:v>
                </c:pt>
                <c:pt idx="13">
                  <c:v>42</c:v>
                </c:pt>
                <c:pt idx="14">
                  <c:v>11</c:v>
                </c:pt>
                <c:pt idx="15">
                  <c:v>30</c:v>
                </c:pt>
                <c:pt idx="16">
                  <c:v>20</c:v>
                </c:pt>
                <c:pt idx="17">
                  <c:v>0</c:v>
                </c:pt>
                <c:pt idx="18">
                  <c:v>15</c:v>
                </c:pt>
                <c:pt idx="19">
                  <c:v>30</c:v>
                </c:pt>
                <c:pt idx="20">
                  <c:v>9</c:v>
                </c:pt>
                <c:pt idx="21">
                  <c:v>20</c:v>
                </c:pt>
                <c:pt idx="22">
                  <c:v>16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'[1]grafici_CUR'!$A$164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'[1]grafici_CUR'!$B$161:$Y$162</c:f>
              <c:multiLvlStrCache>
                <c:ptCount val="24"/>
                <c:lvl>
                  <c:pt idx="0">
                    <c:v>IST PROFE</c:v>
                  </c:pt>
                  <c:pt idx="1">
                    <c:v>IST TECN</c:v>
                  </c:pt>
                  <c:pt idx="2">
                    <c:v>IST MAG</c:v>
                  </c:pt>
                  <c:pt idx="3">
                    <c:v>ALTRI LICEI</c:v>
                  </c:pt>
                  <c:pt idx="4">
                    <c:v>ALTRO TIT</c:v>
                  </c:pt>
                  <c:pt idx="5">
                    <c:v>TITOLO STRAN</c:v>
                  </c:pt>
                  <c:pt idx="6">
                    <c:v>IST PROFE</c:v>
                  </c:pt>
                  <c:pt idx="7">
                    <c:v>IST TECN</c:v>
                  </c:pt>
                  <c:pt idx="8">
                    <c:v>IST MAG</c:v>
                  </c:pt>
                  <c:pt idx="9">
                    <c:v>ALTRI LICEI</c:v>
                  </c:pt>
                  <c:pt idx="10">
                    <c:v>ALTRO TIT</c:v>
                  </c:pt>
                  <c:pt idx="11">
                    <c:v>TITOLO STRAN</c:v>
                  </c:pt>
                  <c:pt idx="12">
                    <c:v>IST PROFE</c:v>
                  </c:pt>
                  <c:pt idx="13">
                    <c:v>IST TECN</c:v>
                  </c:pt>
                  <c:pt idx="14">
                    <c:v>IST MAG</c:v>
                  </c:pt>
                  <c:pt idx="15">
                    <c:v>ALTRI LICEI</c:v>
                  </c:pt>
                  <c:pt idx="16">
                    <c:v>ALTRO TIT</c:v>
                  </c:pt>
                  <c:pt idx="17">
                    <c:v>TITOLO STRAN</c:v>
                  </c:pt>
                  <c:pt idx="18">
                    <c:v>IST PROFE</c:v>
                  </c:pt>
                  <c:pt idx="19">
                    <c:v>IST TECN</c:v>
                  </c:pt>
                  <c:pt idx="20">
                    <c:v>IST MAG</c:v>
                  </c:pt>
                  <c:pt idx="21">
                    <c:v>ALTRI LICEI</c:v>
                  </c:pt>
                  <c:pt idx="22">
                    <c:v>ALTRO TIT</c:v>
                  </c:pt>
                  <c:pt idx="23">
                    <c:v>TITOLO STRAN</c:v>
                  </c:pt>
                </c:lvl>
                <c:lvl>
                  <c:pt idx="0">
                    <c:v>2006/2007</c:v>
                  </c:pt>
                  <c:pt idx="6">
                    <c:v>2007/2008</c:v>
                  </c:pt>
                  <c:pt idx="12">
                    <c:v>2008/2009</c:v>
                  </c:pt>
                  <c:pt idx="18">
                    <c:v>2009/2010 *</c:v>
                  </c:pt>
                </c:lvl>
              </c:multiLvlStrCache>
            </c:multiLvlStrRef>
          </c:cat>
          <c:val>
            <c:numRef>
              <c:f>'[1]grafici_CUR'!$B$164:$Y$164</c:f>
              <c:numCache>
                <c:ptCount val="24"/>
                <c:pt idx="0">
                  <c:v>4</c:v>
                </c:pt>
                <c:pt idx="1">
                  <c:v>14</c:v>
                </c:pt>
                <c:pt idx="2">
                  <c:v>5</c:v>
                </c:pt>
                <c:pt idx="3">
                  <c:v>26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15</c:v>
                </c:pt>
                <c:pt idx="8">
                  <c:v>7</c:v>
                </c:pt>
                <c:pt idx="9">
                  <c:v>32</c:v>
                </c:pt>
                <c:pt idx="10">
                  <c:v>2</c:v>
                </c:pt>
                <c:pt idx="11">
                  <c:v>1</c:v>
                </c:pt>
                <c:pt idx="12">
                  <c:v>10</c:v>
                </c:pt>
                <c:pt idx="13">
                  <c:v>30</c:v>
                </c:pt>
                <c:pt idx="14">
                  <c:v>10</c:v>
                </c:pt>
                <c:pt idx="15">
                  <c:v>51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22</c:v>
                </c:pt>
                <c:pt idx="20">
                  <c:v>9</c:v>
                </c:pt>
                <c:pt idx="21">
                  <c:v>42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'[1]grafici_CUR'!$A$165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'[1]grafici_CUR'!$B$161:$Y$162</c:f>
              <c:multiLvlStrCache>
                <c:ptCount val="24"/>
                <c:lvl>
                  <c:pt idx="0">
                    <c:v>IST PROFE</c:v>
                  </c:pt>
                  <c:pt idx="1">
                    <c:v>IST TECN</c:v>
                  </c:pt>
                  <c:pt idx="2">
                    <c:v>IST MAG</c:v>
                  </c:pt>
                  <c:pt idx="3">
                    <c:v>ALTRI LICEI</c:v>
                  </c:pt>
                  <c:pt idx="4">
                    <c:v>ALTRO TIT</c:v>
                  </c:pt>
                  <c:pt idx="5">
                    <c:v>TITOLO STRAN</c:v>
                  </c:pt>
                  <c:pt idx="6">
                    <c:v>IST PROFE</c:v>
                  </c:pt>
                  <c:pt idx="7">
                    <c:v>IST TECN</c:v>
                  </c:pt>
                  <c:pt idx="8">
                    <c:v>IST MAG</c:v>
                  </c:pt>
                  <c:pt idx="9">
                    <c:v>ALTRI LICEI</c:v>
                  </c:pt>
                  <c:pt idx="10">
                    <c:v>ALTRO TIT</c:v>
                  </c:pt>
                  <c:pt idx="11">
                    <c:v>TITOLO STRAN</c:v>
                  </c:pt>
                  <c:pt idx="12">
                    <c:v>IST PROFE</c:v>
                  </c:pt>
                  <c:pt idx="13">
                    <c:v>IST TECN</c:v>
                  </c:pt>
                  <c:pt idx="14">
                    <c:v>IST MAG</c:v>
                  </c:pt>
                  <c:pt idx="15">
                    <c:v>ALTRI LICEI</c:v>
                  </c:pt>
                  <c:pt idx="16">
                    <c:v>ALTRO TIT</c:v>
                  </c:pt>
                  <c:pt idx="17">
                    <c:v>TITOLO STRAN</c:v>
                  </c:pt>
                  <c:pt idx="18">
                    <c:v>IST PROFE</c:v>
                  </c:pt>
                  <c:pt idx="19">
                    <c:v>IST TECN</c:v>
                  </c:pt>
                  <c:pt idx="20">
                    <c:v>IST MAG</c:v>
                  </c:pt>
                  <c:pt idx="21">
                    <c:v>ALTRI LICEI</c:v>
                  </c:pt>
                  <c:pt idx="22">
                    <c:v>ALTRO TIT</c:v>
                  </c:pt>
                  <c:pt idx="23">
                    <c:v>TITOLO STRAN</c:v>
                  </c:pt>
                </c:lvl>
                <c:lvl>
                  <c:pt idx="0">
                    <c:v>2006/2007</c:v>
                  </c:pt>
                  <c:pt idx="6">
                    <c:v>2007/2008</c:v>
                  </c:pt>
                  <c:pt idx="12">
                    <c:v>2008/2009</c:v>
                  </c:pt>
                  <c:pt idx="18">
                    <c:v>2009/2010 *</c:v>
                  </c:pt>
                </c:lvl>
              </c:multiLvlStrCache>
            </c:multiLvlStrRef>
          </c:cat>
          <c:val>
            <c:numRef>
              <c:f>'[1]grafici_CUR'!$B$165:$Y$165</c:f>
              <c:numCache>
                <c:ptCount val="24"/>
                <c:pt idx="0">
                  <c:v>18</c:v>
                </c:pt>
                <c:pt idx="1">
                  <c:v>55</c:v>
                </c:pt>
                <c:pt idx="2">
                  <c:v>20</c:v>
                </c:pt>
                <c:pt idx="3">
                  <c:v>92</c:v>
                </c:pt>
                <c:pt idx="4">
                  <c:v>10</c:v>
                </c:pt>
                <c:pt idx="5">
                  <c:v>1</c:v>
                </c:pt>
                <c:pt idx="6">
                  <c:v>36</c:v>
                </c:pt>
                <c:pt idx="7">
                  <c:v>80</c:v>
                </c:pt>
                <c:pt idx="8">
                  <c:v>27</c:v>
                </c:pt>
                <c:pt idx="9">
                  <c:v>144</c:v>
                </c:pt>
                <c:pt idx="10">
                  <c:v>18</c:v>
                </c:pt>
                <c:pt idx="11">
                  <c:v>1</c:v>
                </c:pt>
                <c:pt idx="12">
                  <c:v>39</c:v>
                </c:pt>
                <c:pt idx="13">
                  <c:v>93</c:v>
                </c:pt>
                <c:pt idx="14">
                  <c:v>41</c:v>
                </c:pt>
                <c:pt idx="15">
                  <c:v>179</c:v>
                </c:pt>
                <c:pt idx="16">
                  <c:v>20</c:v>
                </c:pt>
                <c:pt idx="17">
                  <c:v>1</c:v>
                </c:pt>
                <c:pt idx="18">
                  <c:v>38</c:v>
                </c:pt>
                <c:pt idx="19">
                  <c:v>96</c:v>
                </c:pt>
                <c:pt idx="20">
                  <c:v>43</c:v>
                </c:pt>
                <c:pt idx="21">
                  <c:v>162</c:v>
                </c:pt>
                <c:pt idx="22">
                  <c:v>18</c:v>
                </c:pt>
                <c:pt idx="23">
                  <c:v>1</c:v>
                </c:pt>
              </c:numCache>
            </c:numRef>
          </c:val>
        </c:ser>
        <c:axId val="52037516"/>
        <c:axId val="65684461"/>
      </c:barChart>
      <c:cat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5684461"/>
        <c:crosses val="autoZero"/>
        <c:auto val="1"/>
        <c:lblOffset val="100"/>
        <c:noMultiLvlLbl val="0"/>
      </c:catAx>
      <c:valAx>
        <c:axId val="65684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203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"/>
          <c:y val="0.9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289238"/>
        <c:axId val="18841095"/>
      </c:lineChart>
      <c:catAx>
        <c:axId val="5428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841095"/>
        <c:crosses val="autoZero"/>
        <c:auto val="1"/>
        <c:lblOffset val="100"/>
        <c:noMultiLvlLbl val="0"/>
      </c:catAx>
      <c:valAx>
        <c:axId val="18841095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4289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axId val="35352128"/>
        <c:axId val="49733697"/>
      </c:barChart>
      <c:cat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733697"/>
        <c:crosses val="autoZero"/>
        <c:auto val="1"/>
        <c:lblOffset val="100"/>
        <c:noMultiLvlLbl val="0"/>
      </c:catAx>
      <c:valAx>
        <c:axId val="49733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535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axId val="44950090"/>
        <c:axId val="1897627"/>
      </c:bar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97627"/>
        <c:crosses val="autoZero"/>
        <c:auto val="1"/>
        <c:lblOffset val="100"/>
        <c:noMultiLvlLbl val="0"/>
      </c:catAx>
      <c:valAx>
        <c:axId val="189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950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axId val="17078644"/>
        <c:axId val="19490069"/>
      </c:bar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490069"/>
        <c:crosses val="autoZero"/>
        <c:auto val="1"/>
        <c:lblOffset val="100"/>
        <c:noMultiLvlLbl val="0"/>
      </c:catAx>
      <c:valAx>
        <c:axId val="19490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7078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axId val="15501482"/>
        <c:axId val="5295611"/>
      </c:bar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95611"/>
        <c:crosses val="autoZero"/>
        <c:auto val="1"/>
        <c:lblOffset val="100"/>
        <c:noMultiLvlLbl val="0"/>
      </c:catAx>
      <c:valAx>
        <c:axId val="5295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5501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CUR ROVIGO
iscritti per fascia di voto alla maturità per a.a. e corso</a:t>
            </a:r>
          </a:p>
        </c:rich>
      </c:tx>
      <c:layout>
        <c:manualLayout>
          <c:xMode val="factor"/>
          <c:yMode val="factor"/>
          <c:x val="0.0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25"/>
          <c:w val="0.973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'[1]grafici_CUR'!$A$136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'[1]grafici_CUR'!$B$134:$U$135</c:f>
              <c:multiLvlStrCache>
                <c:ptCount val="20"/>
                <c:lvl>
                  <c:pt idx="0">
                    <c:v>60-69</c:v>
                  </c:pt>
                  <c:pt idx="1">
                    <c:v>70-79</c:v>
                  </c:pt>
                  <c:pt idx="2">
                    <c:v>80-89</c:v>
                  </c:pt>
                  <c:pt idx="3">
                    <c:v>90-100</c:v>
                  </c:pt>
                  <c:pt idx="4">
                    <c:v>ND</c:v>
                  </c:pt>
                  <c:pt idx="5">
                    <c:v>60-69</c:v>
                  </c:pt>
                  <c:pt idx="6">
                    <c:v>70-79</c:v>
                  </c:pt>
                  <c:pt idx="7">
                    <c:v>80-89</c:v>
                  </c:pt>
                  <c:pt idx="8">
                    <c:v>90-100</c:v>
                  </c:pt>
                  <c:pt idx="9">
                    <c:v>ND</c:v>
                  </c:pt>
                  <c:pt idx="10">
                    <c:v>60-69</c:v>
                  </c:pt>
                  <c:pt idx="11">
                    <c:v>70-79</c:v>
                  </c:pt>
                  <c:pt idx="12">
                    <c:v>80-89</c:v>
                  </c:pt>
                  <c:pt idx="13">
                    <c:v>90-100</c:v>
                  </c:pt>
                  <c:pt idx="14">
                    <c:v>ND</c:v>
                  </c:pt>
                  <c:pt idx="15">
                    <c:v>60-69</c:v>
                  </c:pt>
                  <c:pt idx="16">
                    <c:v>70-79</c:v>
                  </c:pt>
                  <c:pt idx="17">
                    <c:v>80-89</c:v>
                  </c:pt>
                  <c:pt idx="18">
                    <c:v>90-100</c:v>
                  </c:pt>
                  <c:pt idx="19">
                    <c:v>ND</c:v>
                  </c:pt>
                </c:lvl>
                <c:lvl>
                  <c:pt idx="0">
                    <c:v>2006/2007</c:v>
                  </c:pt>
                  <c:pt idx="5">
                    <c:v>2007/2008</c:v>
                  </c:pt>
                  <c:pt idx="10">
                    <c:v>2008/2009</c:v>
                  </c:pt>
                  <c:pt idx="15">
                    <c:v>2009/2010 *</c:v>
                  </c:pt>
                </c:lvl>
              </c:multiLvlStrCache>
            </c:multiLvlStrRef>
          </c:cat>
          <c:val>
            <c:numRef>
              <c:f>'[1]grafici_CUR'!$B$136:$U$136</c:f>
              <c:numCache>
                <c:ptCount val="20"/>
                <c:pt idx="0">
                  <c:v>70</c:v>
                </c:pt>
                <c:pt idx="1">
                  <c:v>70</c:v>
                </c:pt>
                <c:pt idx="2">
                  <c:v>53</c:v>
                </c:pt>
                <c:pt idx="3">
                  <c:v>36</c:v>
                </c:pt>
                <c:pt idx="4">
                  <c:v>3</c:v>
                </c:pt>
                <c:pt idx="5">
                  <c:v>61</c:v>
                </c:pt>
                <c:pt idx="6">
                  <c:v>56</c:v>
                </c:pt>
                <c:pt idx="7">
                  <c:v>42</c:v>
                </c:pt>
                <c:pt idx="8">
                  <c:v>26</c:v>
                </c:pt>
                <c:pt idx="9">
                  <c:v>2</c:v>
                </c:pt>
                <c:pt idx="10">
                  <c:v>40</c:v>
                </c:pt>
                <c:pt idx="11">
                  <c:v>35</c:v>
                </c:pt>
                <c:pt idx="12">
                  <c:v>30</c:v>
                </c:pt>
                <c:pt idx="13">
                  <c:v>16</c:v>
                </c:pt>
                <c:pt idx="14">
                  <c:v>0</c:v>
                </c:pt>
                <c:pt idx="15">
                  <c:v>31</c:v>
                </c:pt>
                <c:pt idx="16">
                  <c:v>26</c:v>
                </c:pt>
                <c:pt idx="17">
                  <c:v>20</c:v>
                </c:pt>
                <c:pt idx="18">
                  <c:v>13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'[1]grafici_CUR'!$A$137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'[1]grafici_CUR'!$B$134:$U$135</c:f>
              <c:multiLvlStrCache>
                <c:ptCount val="20"/>
                <c:lvl>
                  <c:pt idx="0">
                    <c:v>60-69</c:v>
                  </c:pt>
                  <c:pt idx="1">
                    <c:v>70-79</c:v>
                  </c:pt>
                  <c:pt idx="2">
                    <c:v>80-89</c:v>
                  </c:pt>
                  <c:pt idx="3">
                    <c:v>90-100</c:v>
                  </c:pt>
                  <c:pt idx="4">
                    <c:v>ND</c:v>
                  </c:pt>
                  <c:pt idx="5">
                    <c:v>60-69</c:v>
                  </c:pt>
                  <c:pt idx="6">
                    <c:v>70-79</c:v>
                  </c:pt>
                  <c:pt idx="7">
                    <c:v>80-89</c:v>
                  </c:pt>
                  <c:pt idx="8">
                    <c:v>90-100</c:v>
                  </c:pt>
                  <c:pt idx="9">
                    <c:v>ND</c:v>
                  </c:pt>
                  <c:pt idx="10">
                    <c:v>60-69</c:v>
                  </c:pt>
                  <c:pt idx="11">
                    <c:v>70-79</c:v>
                  </c:pt>
                  <c:pt idx="12">
                    <c:v>80-89</c:v>
                  </c:pt>
                  <c:pt idx="13">
                    <c:v>90-100</c:v>
                  </c:pt>
                  <c:pt idx="14">
                    <c:v>ND</c:v>
                  </c:pt>
                  <c:pt idx="15">
                    <c:v>60-69</c:v>
                  </c:pt>
                  <c:pt idx="16">
                    <c:v>70-79</c:v>
                  </c:pt>
                  <c:pt idx="17">
                    <c:v>80-89</c:v>
                  </c:pt>
                  <c:pt idx="18">
                    <c:v>90-100</c:v>
                  </c:pt>
                  <c:pt idx="19">
                    <c:v>ND</c:v>
                  </c:pt>
                </c:lvl>
                <c:lvl>
                  <c:pt idx="0">
                    <c:v>2006/2007</c:v>
                  </c:pt>
                  <c:pt idx="5">
                    <c:v>2007/2008</c:v>
                  </c:pt>
                  <c:pt idx="10">
                    <c:v>2008/2009</c:v>
                  </c:pt>
                  <c:pt idx="15">
                    <c:v>2009/2010 *</c:v>
                  </c:pt>
                </c:lvl>
              </c:multiLvlStrCache>
            </c:multiLvlStrRef>
          </c:cat>
          <c:val>
            <c:numRef>
              <c:f>'[1]grafici_CUR'!$B$137:$U$137</c:f>
              <c:numCache>
                <c:ptCount val="20"/>
                <c:pt idx="0">
                  <c:v>11</c:v>
                </c:pt>
                <c:pt idx="1">
                  <c:v>13</c:v>
                </c:pt>
                <c:pt idx="2">
                  <c:v>10</c:v>
                </c:pt>
                <c:pt idx="3">
                  <c:v>16</c:v>
                </c:pt>
                <c:pt idx="4">
                  <c:v>1</c:v>
                </c:pt>
                <c:pt idx="5">
                  <c:v>14</c:v>
                </c:pt>
                <c:pt idx="6">
                  <c:v>22</c:v>
                </c:pt>
                <c:pt idx="7">
                  <c:v>10</c:v>
                </c:pt>
                <c:pt idx="8">
                  <c:v>15</c:v>
                </c:pt>
                <c:pt idx="9">
                  <c:v>2</c:v>
                </c:pt>
                <c:pt idx="10">
                  <c:v>28</c:v>
                </c:pt>
                <c:pt idx="11">
                  <c:v>32</c:v>
                </c:pt>
                <c:pt idx="12">
                  <c:v>19</c:v>
                </c:pt>
                <c:pt idx="13">
                  <c:v>22</c:v>
                </c:pt>
                <c:pt idx="14">
                  <c:v>5</c:v>
                </c:pt>
                <c:pt idx="15">
                  <c:v>23</c:v>
                </c:pt>
                <c:pt idx="16">
                  <c:v>29</c:v>
                </c:pt>
                <c:pt idx="17">
                  <c:v>13</c:v>
                </c:pt>
                <c:pt idx="18">
                  <c:v>13</c:v>
                </c:pt>
                <c:pt idx="19">
                  <c:v>4</c:v>
                </c:pt>
              </c:numCache>
            </c:numRef>
          </c:val>
        </c:ser>
        <c:ser>
          <c:idx val="2"/>
          <c:order val="2"/>
          <c:tx>
            <c:strRef>
              <c:f>'[1]grafici_CUR'!$A$138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'[1]grafici_CUR'!$B$134:$U$135</c:f>
              <c:multiLvlStrCache>
                <c:ptCount val="20"/>
                <c:lvl>
                  <c:pt idx="0">
                    <c:v>60-69</c:v>
                  </c:pt>
                  <c:pt idx="1">
                    <c:v>70-79</c:v>
                  </c:pt>
                  <c:pt idx="2">
                    <c:v>80-89</c:v>
                  </c:pt>
                  <c:pt idx="3">
                    <c:v>90-100</c:v>
                  </c:pt>
                  <c:pt idx="4">
                    <c:v>ND</c:v>
                  </c:pt>
                  <c:pt idx="5">
                    <c:v>60-69</c:v>
                  </c:pt>
                  <c:pt idx="6">
                    <c:v>70-79</c:v>
                  </c:pt>
                  <c:pt idx="7">
                    <c:v>80-89</c:v>
                  </c:pt>
                  <c:pt idx="8">
                    <c:v>90-100</c:v>
                  </c:pt>
                  <c:pt idx="9">
                    <c:v>ND</c:v>
                  </c:pt>
                  <c:pt idx="10">
                    <c:v>60-69</c:v>
                  </c:pt>
                  <c:pt idx="11">
                    <c:v>70-79</c:v>
                  </c:pt>
                  <c:pt idx="12">
                    <c:v>80-89</c:v>
                  </c:pt>
                  <c:pt idx="13">
                    <c:v>90-100</c:v>
                  </c:pt>
                  <c:pt idx="14">
                    <c:v>ND</c:v>
                  </c:pt>
                  <c:pt idx="15">
                    <c:v>60-69</c:v>
                  </c:pt>
                  <c:pt idx="16">
                    <c:v>70-79</c:v>
                  </c:pt>
                  <c:pt idx="17">
                    <c:v>80-89</c:v>
                  </c:pt>
                  <c:pt idx="18">
                    <c:v>90-100</c:v>
                  </c:pt>
                  <c:pt idx="19">
                    <c:v>ND</c:v>
                  </c:pt>
                </c:lvl>
                <c:lvl>
                  <c:pt idx="0">
                    <c:v>2006/2007</c:v>
                  </c:pt>
                  <c:pt idx="5">
                    <c:v>2007/2008</c:v>
                  </c:pt>
                  <c:pt idx="10">
                    <c:v>2008/2009</c:v>
                  </c:pt>
                  <c:pt idx="15">
                    <c:v>2009/2010 *</c:v>
                  </c:pt>
                </c:lvl>
              </c:multiLvlStrCache>
            </c:multiLvlStrRef>
          </c:cat>
          <c:val>
            <c:numRef>
              <c:f>'[1]grafici_CUR'!$B$138:$U$138</c:f>
              <c:numCache>
                <c:ptCount val="20"/>
                <c:pt idx="0">
                  <c:v>59</c:v>
                </c:pt>
                <c:pt idx="1">
                  <c:v>60</c:v>
                </c:pt>
                <c:pt idx="2">
                  <c:v>32</c:v>
                </c:pt>
                <c:pt idx="3">
                  <c:v>42</c:v>
                </c:pt>
                <c:pt idx="4">
                  <c:v>3</c:v>
                </c:pt>
                <c:pt idx="5">
                  <c:v>95</c:v>
                </c:pt>
                <c:pt idx="6">
                  <c:v>94</c:v>
                </c:pt>
                <c:pt idx="7">
                  <c:v>48</c:v>
                </c:pt>
                <c:pt idx="8">
                  <c:v>65</c:v>
                </c:pt>
                <c:pt idx="9">
                  <c:v>4</c:v>
                </c:pt>
                <c:pt idx="10">
                  <c:v>122</c:v>
                </c:pt>
                <c:pt idx="11">
                  <c:v>109</c:v>
                </c:pt>
                <c:pt idx="12">
                  <c:v>54</c:v>
                </c:pt>
                <c:pt idx="13">
                  <c:v>84</c:v>
                </c:pt>
                <c:pt idx="14">
                  <c:v>4</c:v>
                </c:pt>
                <c:pt idx="15">
                  <c:v>116</c:v>
                </c:pt>
                <c:pt idx="16">
                  <c:v>109</c:v>
                </c:pt>
                <c:pt idx="17">
                  <c:v>56</c:v>
                </c:pt>
                <c:pt idx="18">
                  <c:v>72</c:v>
                </c:pt>
                <c:pt idx="19">
                  <c:v>5</c:v>
                </c:pt>
              </c:numCache>
            </c:numRef>
          </c:val>
        </c:ser>
        <c:axId val="41192894"/>
        <c:axId val="35191727"/>
      </c:barChart>
      <c:cat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191727"/>
        <c:crosses val="autoZero"/>
        <c:auto val="1"/>
        <c:lblOffset val="100"/>
        <c:noMultiLvlLbl val="0"/>
      </c:catAx>
      <c:valAx>
        <c:axId val="35191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192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909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290088"/>
        <c:axId val="31957609"/>
      </c:line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1957609"/>
        <c:crosses val="autoZero"/>
        <c:auto val="1"/>
        <c:lblOffset val="100"/>
        <c:noMultiLvlLbl val="0"/>
      </c:catAx>
      <c:valAx>
        <c:axId val="31957609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290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axId val="19183026"/>
        <c:axId val="38429507"/>
      </c:bar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429507"/>
        <c:crosses val="autoZero"/>
        <c:auto val="1"/>
        <c:lblOffset val="100"/>
        <c:noMultiLvlLbl val="0"/>
      </c:catAx>
      <c:valAx>
        <c:axId val="38429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183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axId val="10321244"/>
        <c:axId val="25782333"/>
      </c:barChart>
      <c:catAx>
        <c:axId val="103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782333"/>
        <c:crosses val="autoZero"/>
        <c:auto val="1"/>
        <c:lblOffset val="100"/>
        <c:noMultiLvlLbl val="0"/>
      </c:catAx>
      <c:valAx>
        <c:axId val="25782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032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axId val="30714406"/>
        <c:axId val="7994199"/>
      </c:bar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994199"/>
        <c:crosses val="autoZero"/>
        <c:auto val="1"/>
        <c:lblOffset val="100"/>
        <c:noMultiLvlLbl val="0"/>
      </c:catAx>
      <c:valAx>
        <c:axId val="7994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71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 ROVIGO - GIURISPRUDENZA (spec)
 iscritti per fascia di età e anno accademico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'[1]grafici_CUR'!$B$182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'[1]grafici_CUR'!$C$182:$N$182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11</c:v>
                </c:pt>
                <c:pt idx="5">
                  <c:v>7</c:v>
                </c:pt>
                <c:pt idx="6">
                  <c:v>6</c:v>
                </c:pt>
                <c:pt idx="7">
                  <c:v>24</c:v>
                </c:pt>
                <c:pt idx="8">
                  <c:v>16</c:v>
                </c:pt>
                <c:pt idx="9">
                  <c:v>4</c:v>
                </c:pt>
                <c:pt idx="10">
                  <c:v>23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'[1]grafici_CUR'!$B$183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'[1]grafici_CUR'!$C$183:$N$183</c:f>
              <c:numCache>
                <c:ptCount val="12"/>
                <c:pt idx="0">
                  <c:v>4</c:v>
                </c:pt>
                <c:pt idx="1">
                  <c:v>25</c:v>
                </c:pt>
                <c:pt idx="2">
                  <c:v>9</c:v>
                </c:pt>
                <c:pt idx="3">
                  <c:v>14</c:v>
                </c:pt>
                <c:pt idx="4">
                  <c:v>17</c:v>
                </c:pt>
                <c:pt idx="5">
                  <c:v>10</c:v>
                </c:pt>
                <c:pt idx="6">
                  <c:v>29</c:v>
                </c:pt>
                <c:pt idx="7">
                  <c:v>20</c:v>
                </c:pt>
                <c:pt idx="8">
                  <c:v>11</c:v>
                </c:pt>
                <c:pt idx="9">
                  <c:v>19</c:v>
                </c:pt>
                <c:pt idx="10">
                  <c:v>16</c:v>
                </c:pt>
                <c:pt idx="11">
                  <c:v>8</c:v>
                </c:pt>
              </c:numCache>
            </c:numRef>
          </c:val>
        </c:ser>
        <c:overlap val="100"/>
        <c:axId val="4838928"/>
        <c:axId val="43550353"/>
      </c:barChart>
      <c:cat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38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CUR ROVIGO - SCIENZE GIURIDICHE
iscritti per fascia di età e anno accademico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'[1]grafici_CUR'!$B$180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'[1]grafici_CUR'!$C$180:$N$180</c:f>
              <c:numCache>
                <c:ptCount val="12"/>
                <c:pt idx="0">
                  <c:v>42</c:v>
                </c:pt>
                <c:pt idx="1">
                  <c:v>14</c:v>
                </c:pt>
                <c:pt idx="2">
                  <c:v>37</c:v>
                </c:pt>
                <c:pt idx="3">
                  <c:v>35</c:v>
                </c:pt>
                <c:pt idx="4">
                  <c:v>16</c:v>
                </c:pt>
                <c:pt idx="5">
                  <c:v>31</c:v>
                </c:pt>
                <c:pt idx="6">
                  <c:v>26</c:v>
                </c:pt>
                <c:pt idx="7">
                  <c:v>11</c:v>
                </c:pt>
                <c:pt idx="8">
                  <c:v>18</c:v>
                </c:pt>
                <c:pt idx="9">
                  <c:v>21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'[1]grafici_CUR'!$B$181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'[1]grafici_CUR'!$C$181:$N$181</c:f>
              <c:numCache>
                <c:ptCount val="12"/>
                <c:pt idx="0">
                  <c:v>82</c:v>
                </c:pt>
                <c:pt idx="1">
                  <c:v>14</c:v>
                </c:pt>
                <c:pt idx="2">
                  <c:v>43</c:v>
                </c:pt>
                <c:pt idx="3">
                  <c:v>62</c:v>
                </c:pt>
                <c:pt idx="4">
                  <c:v>13</c:v>
                </c:pt>
                <c:pt idx="5">
                  <c:v>30</c:v>
                </c:pt>
                <c:pt idx="6">
                  <c:v>35</c:v>
                </c:pt>
                <c:pt idx="7">
                  <c:v>10</c:v>
                </c:pt>
                <c:pt idx="8">
                  <c:v>21</c:v>
                </c:pt>
                <c:pt idx="9">
                  <c:v>26</c:v>
                </c:pt>
                <c:pt idx="10">
                  <c:v>8</c:v>
                </c:pt>
                <c:pt idx="11">
                  <c:v>13</c:v>
                </c:pt>
              </c:numCache>
            </c:numRef>
          </c:val>
        </c:ser>
        <c:overlap val="100"/>
        <c:axId val="56408858"/>
        <c:axId val="37917675"/>
      </c:bar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7917675"/>
        <c:crosses val="autoZero"/>
        <c:auto val="1"/>
        <c:lblOffset val="100"/>
        <c:noMultiLvlLbl val="0"/>
      </c:catAx>
      <c:valAx>
        <c:axId val="37917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408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CUR ROVIGO -  GIURISPRUDENZA MAGISTRALE
iscritti per fascia di età e anno accademico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'[1]grafici_CUR'!$B$184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'[1]grafici_CUR'!$C$184:$N$184</c:f>
              <c:numCache>
                <c:ptCount val="12"/>
                <c:pt idx="0">
                  <c:v>45</c:v>
                </c:pt>
                <c:pt idx="1">
                  <c:v>20</c:v>
                </c:pt>
                <c:pt idx="2">
                  <c:v>10</c:v>
                </c:pt>
                <c:pt idx="3">
                  <c:v>84</c:v>
                </c:pt>
                <c:pt idx="4">
                  <c:v>21</c:v>
                </c:pt>
                <c:pt idx="5">
                  <c:v>13</c:v>
                </c:pt>
                <c:pt idx="6">
                  <c:v>98</c:v>
                </c:pt>
                <c:pt idx="7">
                  <c:v>22</c:v>
                </c:pt>
                <c:pt idx="8">
                  <c:v>19</c:v>
                </c:pt>
                <c:pt idx="9">
                  <c:v>95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'[1]grafici_CUR'!$B$185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'[1]grafici_CUR'!$C$185:$N$185</c:f>
              <c:numCache>
                <c:ptCount val="12"/>
                <c:pt idx="0">
                  <c:v>81</c:v>
                </c:pt>
                <c:pt idx="1">
                  <c:v>21</c:v>
                </c:pt>
                <c:pt idx="2">
                  <c:v>19</c:v>
                </c:pt>
                <c:pt idx="3">
                  <c:v>135</c:v>
                </c:pt>
                <c:pt idx="4">
                  <c:v>28</c:v>
                </c:pt>
                <c:pt idx="5">
                  <c:v>25</c:v>
                </c:pt>
                <c:pt idx="6">
                  <c:v>186</c:v>
                </c:pt>
                <c:pt idx="7">
                  <c:v>23</c:v>
                </c:pt>
                <c:pt idx="8">
                  <c:v>25</c:v>
                </c:pt>
                <c:pt idx="9">
                  <c:v>178</c:v>
                </c:pt>
                <c:pt idx="10">
                  <c:v>21</c:v>
                </c:pt>
                <c:pt idx="11">
                  <c:v>22</c:v>
                </c:pt>
              </c:numCache>
            </c:numRef>
          </c:val>
        </c:ser>
        <c:overlap val="100"/>
        <c:axId val="5714756"/>
        <c:axId val="51432805"/>
      </c:barChart>
      <c:catAx>
        <c:axId val="571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1432805"/>
        <c:crosses val="autoZero"/>
        <c:auto val="1"/>
        <c:lblOffset val="100"/>
        <c:noMultiLvlLbl val="0"/>
      </c:catAx>
      <c:valAx>
        <c:axId val="51432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714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242062"/>
        <c:axId val="5307647"/>
      </c:lineChart>
      <c:catAx>
        <c:axId val="602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307647"/>
        <c:crosses val="autoZero"/>
        <c:auto val="1"/>
        <c:lblOffset val="100"/>
        <c:noMultiLvlLbl val="0"/>
      </c:catAx>
      <c:valAx>
        <c:axId val="5307647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242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axId val="47768824"/>
        <c:axId val="27266233"/>
      </c:bar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7266233"/>
        <c:crosses val="autoZero"/>
        <c:auto val="1"/>
        <c:lblOffset val="100"/>
        <c:noMultiLvlLbl val="0"/>
      </c:catAx>
      <c:valAx>
        <c:axId val="27266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76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axId val="47660500"/>
        <c:axId val="26291317"/>
      </c:bar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291317"/>
        <c:crosses val="autoZero"/>
        <c:auto val="1"/>
        <c:lblOffset val="100"/>
        <c:noMultiLvlLbl val="0"/>
      </c:catAx>
      <c:valAx>
        <c:axId val="26291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660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axId val="44069506"/>
        <c:axId val="61081235"/>
      </c:bar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081235"/>
        <c:crosses val="autoZero"/>
        <c:auto val="1"/>
        <c:lblOffset val="100"/>
        <c:noMultiLvlLbl val="0"/>
      </c:catAx>
      <c:valAx>
        <c:axId val="61081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069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axId val="12860204"/>
        <c:axId val="48632973"/>
      </c:bar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632973"/>
        <c:crosses val="autoZero"/>
        <c:auto val="1"/>
        <c:lblOffset val="100"/>
        <c:noMultiLvlLbl val="0"/>
      </c:catAx>
      <c:valAx>
        <c:axId val="48632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860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 ROVIGO studenti per provenienza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075"/>
          <c:w val="0.969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'[1]grafici_CUR'!$A$115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'[1]grafici_CUR'!$B$113:$M$114</c:f>
              <c:multiLvlStrCache>
                <c:ptCount val="12"/>
                <c:lvl>
                  <c:pt idx="0">
                    <c:v>PROV RO</c:v>
                  </c:pt>
                  <c:pt idx="1">
                    <c:v>REG VENETO</c:v>
                  </c:pt>
                  <c:pt idx="2">
                    <c:v>ALTRA PROV</c:v>
                  </c:pt>
                  <c:pt idx="3">
                    <c:v>PROV RO</c:v>
                  </c:pt>
                  <c:pt idx="4">
                    <c:v>REG VENETO</c:v>
                  </c:pt>
                  <c:pt idx="5">
                    <c:v>ALTRA PROV</c:v>
                  </c:pt>
                  <c:pt idx="6">
                    <c:v>PROV RO</c:v>
                  </c:pt>
                  <c:pt idx="7">
                    <c:v>REG VENETO</c:v>
                  </c:pt>
                  <c:pt idx="8">
                    <c:v>ALTRA PROV</c:v>
                  </c:pt>
                  <c:pt idx="9">
                    <c:v>PROV RO</c:v>
                  </c:pt>
                  <c:pt idx="10">
                    <c:v>REG VENETO</c:v>
                  </c:pt>
                  <c:pt idx="11">
                    <c:v>ALTRA PROV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 *</c:v>
                  </c:pt>
                </c:lvl>
              </c:multiLvlStrCache>
            </c:multiLvlStrRef>
          </c:cat>
          <c:val>
            <c:numRef>
              <c:f>'[1]grafici_CUR'!$B$115:$M$115</c:f>
              <c:numCache>
                <c:ptCount val="12"/>
                <c:pt idx="0">
                  <c:v>103</c:v>
                </c:pt>
                <c:pt idx="1">
                  <c:v>120</c:v>
                </c:pt>
                <c:pt idx="2">
                  <c:v>9</c:v>
                </c:pt>
                <c:pt idx="3">
                  <c:v>78</c:v>
                </c:pt>
                <c:pt idx="4">
                  <c:v>102</c:v>
                </c:pt>
                <c:pt idx="5">
                  <c:v>7</c:v>
                </c:pt>
                <c:pt idx="6">
                  <c:v>55</c:v>
                </c:pt>
                <c:pt idx="7">
                  <c:v>63</c:v>
                </c:pt>
                <c:pt idx="8">
                  <c:v>3</c:v>
                </c:pt>
                <c:pt idx="9">
                  <c:v>39</c:v>
                </c:pt>
                <c:pt idx="10">
                  <c:v>50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'[1]grafici_CUR'!$A$116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'[1]grafici_CUR'!$B$113:$M$114</c:f>
              <c:multiLvlStrCache>
                <c:ptCount val="12"/>
                <c:lvl>
                  <c:pt idx="0">
                    <c:v>PROV RO</c:v>
                  </c:pt>
                  <c:pt idx="1">
                    <c:v>REG VENETO</c:v>
                  </c:pt>
                  <c:pt idx="2">
                    <c:v>ALTRA PROV</c:v>
                  </c:pt>
                  <c:pt idx="3">
                    <c:v>PROV RO</c:v>
                  </c:pt>
                  <c:pt idx="4">
                    <c:v>REG VENETO</c:v>
                  </c:pt>
                  <c:pt idx="5">
                    <c:v>ALTRA PROV</c:v>
                  </c:pt>
                  <c:pt idx="6">
                    <c:v>PROV RO</c:v>
                  </c:pt>
                  <c:pt idx="7">
                    <c:v>REG VENETO</c:v>
                  </c:pt>
                  <c:pt idx="8">
                    <c:v>ALTRA PROV</c:v>
                  </c:pt>
                  <c:pt idx="9">
                    <c:v>PROV RO</c:v>
                  </c:pt>
                  <c:pt idx="10">
                    <c:v>REG VENETO</c:v>
                  </c:pt>
                  <c:pt idx="11">
                    <c:v>ALTRA PROV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 *</c:v>
                  </c:pt>
                </c:lvl>
              </c:multiLvlStrCache>
            </c:multiLvlStrRef>
          </c:cat>
          <c:val>
            <c:numRef>
              <c:f>'[1]grafici_CUR'!$B$116:$M$116</c:f>
              <c:numCache>
                <c:ptCount val="12"/>
                <c:pt idx="0">
                  <c:v>18</c:v>
                </c:pt>
                <c:pt idx="1">
                  <c:v>32</c:v>
                </c:pt>
                <c:pt idx="2">
                  <c:v>1</c:v>
                </c:pt>
                <c:pt idx="3">
                  <c:v>23</c:v>
                </c:pt>
                <c:pt idx="4">
                  <c:v>38</c:v>
                </c:pt>
                <c:pt idx="5">
                  <c:v>2</c:v>
                </c:pt>
                <c:pt idx="6">
                  <c:v>38</c:v>
                </c:pt>
                <c:pt idx="7">
                  <c:v>65</c:v>
                </c:pt>
                <c:pt idx="8">
                  <c:v>3</c:v>
                </c:pt>
                <c:pt idx="9">
                  <c:v>26</c:v>
                </c:pt>
                <c:pt idx="10">
                  <c:v>54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'[1]grafici_CUR'!$A$117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'[1]grafici_CUR'!$B$113:$M$114</c:f>
              <c:multiLvlStrCache>
                <c:ptCount val="12"/>
                <c:lvl>
                  <c:pt idx="0">
                    <c:v>PROV RO</c:v>
                  </c:pt>
                  <c:pt idx="1">
                    <c:v>REG VENETO</c:v>
                  </c:pt>
                  <c:pt idx="2">
                    <c:v>ALTRA PROV</c:v>
                  </c:pt>
                  <c:pt idx="3">
                    <c:v>PROV RO</c:v>
                  </c:pt>
                  <c:pt idx="4">
                    <c:v>REG VENETO</c:v>
                  </c:pt>
                  <c:pt idx="5">
                    <c:v>ALTRA PROV</c:v>
                  </c:pt>
                  <c:pt idx="6">
                    <c:v>PROV RO</c:v>
                  </c:pt>
                  <c:pt idx="7">
                    <c:v>REG VENETO</c:v>
                  </c:pt>
                  <c:pt idx="8">
                    <c:v>ALTRA PROV</c:v>
                  </c:pt>
                  <c:pt idx="9">
                    <c:v>PROV RO</c:v>
                  </c:pt>
                  <c:pt idx="10">
                    <c:v>REG VENETO</c:v>
                  </c:pt>
                  <c:pt idx="11">
                    <c:v>ALTRA PROV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 *</c:v>
                  </c:pt>
                </c:lvl>
              </c:multiLvlStrCache>
            </c:multiLvlStrRef>
          </c:cat>
          <c:val>
            <c:numRef>
              <c:f>'[1]grafici_CUR'!$B$117:$M$117</c:f>
              <c:numCache>
                <c:ptCount val="12"/>
                <c:pt idx="0">
                  <c:v>94</c:v>
                </c:pt>
                <c:pt idx="1">
                  <c:v>98</c:v>
                </c:pt>
                <c:pt idx="2">
                  <c:v>4</c:v>
                </c:pt>
                <c:pt idx="3">
                  <c:v>129</c:v>
                </c:pt>
                <c:pt idx="4">
                  <c:v>169</c:v>
                </c:pt>
                <c:pt idx="5">
                  <c:v>8</c:v>
                </c:pt>
                <c:pt idx="6">
                  <c:v>152</c:v>
                </c:pt>
                <c:pt idx="7">
                  <c:v>216</c:v>
                </c:pt>
                <c:pt idx="8">
                  <c:v>5</c:v>
                </c:pt>
                <c:pt idx="9">
                  <c:v>143</c:v>
                </c:pt>
                <c:pt idx="10">
                  <c:v>209</c:v>
                </c:pt>
                <c:pt idx="11">
                  <c:v>6</c:v>
                </c:pt>
              </c:numCache>
            </c:numRef>
          </c:val>
        </c:ser>
        <c:axId val="35043574"/>
        <c:axId val="46956711"/>
      </c:barChart>
      <c:catAx>
        <c:axId val="3504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956711"/>
        <c:crosses val="autoZero"/>
        <c:auto val="1"/>
        <c:lblOffset val="100"/>
        <c:noMultiLvlLbl val="0"/>
      </c:catAx>
      <c:valAx>
        <c:axId val="46956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043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"/>
          <c:y val="0.92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957216"/>
        <c:axId val="45397217"/>
      </c:line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397217"/>
        <c:crosses val="autoZero"/>
        <c:auto val="1"/>
        <c:lblOffset val="100"/>
        <c:noMultiLvlLbl val="0"/>
      </c:catAx>
      <c:valAx>
        <c:axId val="45397217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9957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axId val="5921770"/>
        <c:axId val="53295931"/>
      </c:barChart>
      <c:cat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21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axId val="9901332"/>
        <c:axId val="22003125"/>
      </c:barChart>
      <c:catAx>
        <c:axId val="990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auto val="1"/>
        <c:lblOffset val="100"/>
        <c:noMultiLvlLbl val="0"/>
      </c:catAx>
      <c:valAx>
        <c:axId val="22003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01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axId val="63810398"/>
        <c:axId val="37422671"/>
      </c:bar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22671"/>
        <c:crosses val="autoZero"/>
        <c:auto val="1"/>
        <c:lblOffset val="100"/>
        <c:noMultiLvlLbl val="0"/>
      </c:catAx>
      <c:valAx>
        <c:axId val="37422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10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 ROVIGO
Tasso di abbandono tra il I e il II anno per a.a. e corso  di laurea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375"/>
          <c:w val="0.964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COORTE 2006/2007</c:v>
                </c:pt>
                <c:pt idx="1">
                  <c:v>COORTE 2007/2008</c:v>
                </c:pt>
                <c:pt idx="2">
                  <c:v>COORTE 2008/2009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0.1875</c:v>
                </c:pt>
                <c:pt idx="1">
                  <c:v>0.08823529411764706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COORTE 2006/2007</c:v>
                </c:pt>
                <c:pt idx="1">
                  <c:v>COORTE 2007/2008</c:v>
                </c:pt>
                <c:pt idx="2">
                  <c:v>COORTE 2008/2009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0.31868131868131866</c:v>
                </c:pt>
                <c:pt idx="1">
                  <c:v>0.27848101265822783</c:v>
                </c:pt>
                <c:pt idx="2">
                  <c:v>0.140625</c:v>
                </c:pt>
              </c:numCache>
            </c:numRef>
          </c:val>
        </c:ser>
        <c:axId val="1259720"/>
        <c:axId val="11337481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TOTALE FACOLTA'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COORTE 2006/2007</c:v>
                </c:pt>
                <c:pt idx="1">
                  <c:v>COORTE 2007/2008</c:v>
                </c:pt>
                <c:pt idx="2">
                  <c:v>COORTE 2008/2009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0.25512104283054005</c:v>
                </c:pt>
                <c:pt idx="1">
                  <c:v>0.2706333973128599</c:v>
                </c:pt>
                <c:pt idx="2">
                  <c:v>0.15289256198347106</c:v>
                </c:pt>
              </c:numCache>
            </c:numRef>
          </c:val>
          <c:smooth val="0"/>
        </c:ser>
        <c:axId val="1259720"/>
        <c:axId val="11337481"/>
      </c:lineChart>
      <c:catAx>
        <c:axId val="12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37481"/>
        <c:crosses val="autoZero"/>
        <c:auto val="1"/>
        <c:lblOffset val="100"/>
        <c:noMultiLvlLbl val="0"/>
      </c:catAx>
      <c:valAx>
        <c:axId val="11337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9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85"/>
          <c:y val="0.92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928466"/>
        <c:axId val="45920739"/>
      </c:line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920739"/>
        <c:crosses val="autoZero"/>
        <c:auto val="1"/>
        <c:lblOffset val="100"/>
        <c:noMultiLvlLbl val="0"/>
      </c:catAx>
      <c:valAx>
        <c:axId val="45920739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928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axId val="10633468"/>
        <c:axId val="28592349"/>
      </c:bar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8592349"/>
        <c:crosses val="autoZero"/>
        <c:auto val="1"/>
        <c:lblOffset val="100"/>
        <c:noMultiLvlLbl val="0"/>
      </c:catAx>
      <c:valAx>
        <c:axId val="28592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633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axId val="35295262"/>
        <c:axId val="49221903"/>
      </c:barChart>
      <c:catAx>
        <c:axId val="35295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221903"/>
        <c:crosses val="autoZero"/>
        <c:auto val="1"/>
        <c:lblOffset val="100"/>
        <c:noMultiLvlLbl val="0"/>
      </c:catAx>
      <c:valAx>
        <c:axId val="49221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5295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axId val="56004550"/>
        <c:axId val="34278903"/>
      </c:barChart>
      <c:catAx>
        <c:axId val="5600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8903"/>
        <c:crosses val="autoZero"/>
        <c:auto val="1"/>
        <c:lblOffset val="100"/>
        <c:noMultiLvlLbl val="0"/>
      </c:catAx>
      <c:valAx>
        <c:axId val="34278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04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axId val="40074672"/>
        <c:axId val="25127729"/>
      </c:bar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7729"/>
        <c:crosses val="autoZero"/>
        <c:auto val="1"/>
        <c:lblOffset val="100"/>
        <c:noMultiLvlLbl val="0"/>
      </c:catAx>
      <c:valAx>
        <c:axId val="25127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4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CUR ROVIGO
Media crediti per studente per a.a. e corso di laurea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875"/>
          <c:w val="0.925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20.91</c:v>
                </c:pt>
                <c:pt idx="1">
                  <c:v>17.74</c:v>
                </c:pt>
                <c:pt idx="2">
                  <c:v>5.63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36.46</c:v>
                </c:pt>
                <c:pt idx="1">
                  <c:v>25.79</c:v>
                </c:pt>
                <c:pt idx="2">
                  <c:v>11.34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29.96</c:v>
                </c:pt>
                <c:pt idx="1">
                  <c:v>26.22</c:v>
                </c:pt>
                <c:pt idx="2">
                  <c:v>16.54</c:v>
                </c:pt>
              </c:numCache>
            </c:numRef>
          </c:val>
        </c:ser>
        <c:axId val="24822970"/>
        <c:axId val="22080139"/>
      </c:barChart>
      <c:lineChart>
        <c:grouping val="standard"/>
        <c:varyColors val="0"/>
        <c:ser>
          <c:idx val="3"/>
          <c:order val="3"/>
          <c:tx>
            <c:strRef>
              <c:f>#REF!</c:f>
              <c:strCache>
                <c:ptCount val="1"/>
                <c:pt idx="0">
                  <c:v>TOTALE FACOLTA'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24.4</c:v>
                </c:pt>
                <c:pt idx="1">
                  <c:v>21.43</c:v>
                </c:pt>
                <c:pt idx="2">
                  <c:v>14.27</c:v>
                </c:pt>
              </c:numCache>
            </c:numRef>
          </c:val>
          <c:smooth val="0"/>
        </c:ser>
        <c:axId val="24822970"/>
        <c:axId val="22080139"/>
      </c:line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080139"/>
        <c:crosses val="autoZero"/>
        <c:auto val="1"/>
        <c:lblOffset val="100"/>
        <c:noMultiLvlLbl val="0"/>
      </c:catAx>
      <c:valAx>
        <c:axId val="22080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media crediti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822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25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503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axId val="57402926"/>
        <c:axId val="46864287"/>
      </c:bar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864287"/>
        <c:crosses val="autoZero"/>
        <c:auto val="1"/>
        <c:lblOffset val="100"/>
        <c:noMultiLvlLbl val="0"/>
      </c:catAx>
      <c:valAx>
        <c:axId val="46864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7402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axId val="19125400"/>
        <c:axId val="37910873"/>
      </c:bar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2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axId val="5653538"/>
        <c:axId val="50881843"/>
      </c:bar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3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 ROVIGO
Laureati per anno e corso di studio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875"/>
          <c:w val="0.9582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#REF!</c:f>
              <c:multiLvlStrCache>
                <c:ptCount val="4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2009*</c:v>
                  </c:pt>
                </c:lvl>
              </c:multiLvlStrCache>
            </c:multiLvlStrRef>
          </c:cat>
          <c:val>
            <c:numRef>
              <c:f>#REF!</c:f>
              <c:numCache>
                <c:ptCount val="4"/>
                <c:pt idx="0">
                  <c:v>7</c:v>
                </c:pt>
                <c:pt idx="1">
                  <c:v>12</c:v>
                </c:pt>
                <c:pt idx="2">
                  <c:v>29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#REF!</c:f>
              <c:multiLvlStrCache>
                <c:ptCount val="4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2009*</c:v>
                  </c:pt>
                </c:lvl>
              </c:multiLvlStrCache>
            </c:multiLvl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#REF!</c:f>
              <c:multiLvlStrCache>
                <c:ptCount val="4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2009*</c:v>
                  </c:pt>
                </c:lvl>
              </c:multiLvlStrCache>
            </c:multiLvl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</c:ser>
        <c:axId val="55283404"/>
        <c:axId val="27788589"/>
      </c:bar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86225"/>
          <c:w val="0.7995"/>
          <c:h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770710"/>
        <c:axId val="36283207"/>
      </c:line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6283207"/>
        <c:crosses val="autoZero"/>
        <c:auto val="1"/>
        <c:lblOffset val="100"/>
        <c:noMultiLvlLbl val="0"/>
      </c:catAx>
      <c:valAx>
        <c:axId val="36283207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770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axId val="58113408"/>
        <c:axId val="53258625"/>
      </c:bar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3258625"/>
        <c:crosses val="autoZero"/>
        <c:auto val="1"/>
        <c:lblOffset val="100"/>
        <c:noMultiLvlLbl val="0"/>
      </c:catAx>
      <c:valAx>
        <c:axId val="53258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8113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 ROVIGO
Iscritti per anno accademico e corso di laurea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2006/2007</c:v>
                </c:pt>
                <c:pt idx="1">
                  <c:v>2007/2008</c:v>
                </c:pt>
                <c:pt idx="2">
                  <c:v>2008/2009</c:v>
                </c:pt>
                <c:pt idx="3">
                  <c:v>2009/2010*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232</c:v>
                </c:pt>
                <c:pt idx="1">
                  <c:v>187</c:v>
                </c:pt>
                <c:pt idx="2">
                  <c:v>121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2006/2007</c:v>
                </c:pt>
                <c:pt idx="1">
                  <c:v>2007/2008</c:v>
                </c:pt>
                <c:pt idx="2">
                  <c:v>2008/2009</c:v>
                </c:pt>
                <c:pt idx="3">
                  <c:v>2009/2010*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51</c:v>
                </c:pt>
                <c:pt idx="1">
                  <c:v>63</c:v>
                </c:pt>
                <c:pt idx="2">
                  <c:v>106</c:v>
                </c:pt>
                <c:pt idx="3">
                  <c:v>82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2006/2007</c:v>
                </c:pt>
                <c:pt idx="1">
                  <c:v>2007/2008</c:v>
                </c:pt>
                <c:pt idx="2">
                  <c:v>2008/2009</c:v>
                </c:pt>
                <c:pt idx="3">
                  <c:v>2009/2010*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196</c:v>
                </c:pt>
                <c:pt idx="1">
                  <c:v>306</c:v>
                </c:pt>
                <c:pt idx="2">
                  <c:v>373</c:v>
                </c:pt>
                <c:pt idx="3">
                  <c:v>358</c:v>
                </c:pt>
              </c:numCache>
            </c:numRef>
          </c:val>
        </c:ser>
        <c:axId val="40343944"/>
        <c:axId val="27551177"/>
      </c:bar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51177"/>
        <c:crosses val="autoZero"/>
        <c:auto val="1"/>
        <c:lblOffset val="100"/>
        <c:noMultiLvlLbl val="0"/>
      </c:catAx>
      <c:valAx>
        <c:axId val="27551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3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axId val="9565578"/>
        <c:axId val="18981339"/>
      </c:barChart>
      <c:cat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981339"/>
        <c:crosses val="autoZero"/>
        <c:auto val="1"/>
        <c:lblOffset val="100"/>
        <c:noMultiLvlLbl val="0"/>
      </c:catAx>
      <c:valAx>
        <c:axId val="18981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956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axId val="36614324"/>
        <c:axId val="61093461"/>
      </c:bar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093461"/>
        <c:crosses val="autoZero"/>
        <c:auto val="1"/>
        <c:lblOffset val="100"/>
        <c:noMultiLvlLbl val="0"/>
      </c:catAx>
      <c:valAx>
        <c:axId val="61093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661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623279"/>
        <c:crosses val="autoZero"/>
        <c:auto val="1"/>
        <c:lblOffset val="100"/>
        <c:noMultiLvlLbl val="0"/>
      </c:catAx>
      <c:valAx>
        <c:axId val="49623279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970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axId val="43956328"/>
        <c:axId val="60062633"/>
      </c:bar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062633"/>
        <c:crosses val="autoZero"/>
        <c:auto val="1"/>
        <c:lblOffset val="100"/>
        <c:noMultiLvlLbl val="0"/>
      </c:catAx>
      <c:valAx>
        <c:axId val="60062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956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axId val="3692786"/>
        <c:axId val="33235075"/>
      </c:bar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3235075"/>
        <c:crosses val="autoZero"/>
        <c:auto val="1"/>
        <c:lblOffset val="100"/>
        <c:noMultiLvlLbl val="0"/>
      </c:catAx>
      <c:valAx>
        <c:axId val="33235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692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axId val="30680220"/>
        <c:axId val="7686525"/>
      </c:bar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686525"/>
        <c:crosses val="autoZero"/>
        <c:auto val="1"/>
        <c:lblOffset val="100"/>
        <c:noMultiLvlLbl val="0"/>
      </c:catAx>
      <c:valAx>
        <c:axId val="7686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680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634002"/>
        <c:axId val="17052835"/>
      </c:line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auto val="1"/>
        <c:lblOffset val="100"/>
        <c:noMultiLvlLbl val="0"/>
      </c:catAx>
      <c:valAx>
        <c:axId val="17052835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634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axId val="19257788"/>
        <c:axId val="39102365"/>
      </c:bar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auto val="1"/>
        <c:lblOffset val="100"/>
        <c:noMultiLvlLbl val="0"/>
      </c:catAx>
      <c:valAx>
        <c:axId val="39102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9257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axId val="16376966"/>
        <c:axId val="13174967"/>
      </c:bar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74967"/>
        <c:crosses val="autoZero"/>
        <c:auto val="1"/>
        <c:lblOffset val="100"/>
        <c:noMultiLvlLbl val="0"/>
      </c:catAx>
      <c:valAx>
        <c:axId val="13174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76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axId val="51465840"/>
        <c:axId val="60539377"/>
      </c:bar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39377"/>
        <c:crosses val="autoZero"/>
        <c:auto val="1"/>
        <c:lblOffset val="100"/>
        <c:noMultiLvlLbl val="0"/>
      </c:catAx>
      <c:valAx>
        <c:axId val="60539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6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22</xdr:row>
      <xdr:rowOff>0</xdr:rowOff>
    </xdr:from>
    <xdr:to>
      <xdr:col>13</xdr:col>
      <xdr:colOff>400050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5753100" y="360045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22</xdr:row>
      <xdr:rowOff>0</xdr:rowOff>
    </xdr:from>
    <xdr:to>
      <xdr:col>10</xdr:col>
      <xdr:colOff>152400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4200525" y="360045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22</xdr:row>
      <xdr:rowOff>0</xdr:rowOff>
    </xdr:from>
    <xdr:to>
      <xdr:col>10</xdr:col>
      <xdr:colOff>152400</xdr:colOff>
      <xdr:row>22</xdr:row>
      <xdr:rowOff>0</xdr:rowOff>
    </xdr:to>
    <xdr:graphicFrame>
      <xdr:nvGraphicFramePr>
        <xdr:cNvPr id="3" name="Chart 6"/>
        <xdr:cNvGraphicFramePr/>
      </xdr:nvGraphicFramePr>
      <xdr:xfrm>
        <a:off x="4200525" y="360045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22</xdr:row>
      <xdr:rowOff>0</xdr:rowOff>
    </xdr:from>
    <xdr:to>
      <xdr:col>10</xdr:col>
      <xdr:colOff>152400</xdr:colOff>
      <xdr:row>22</xdr:row>
      <xdr:rowOff>0</xdr:rowOff>
    </xdr:to>
    <xdr:graphicFrame>
      <xdr:nvGraphicFramePr>
        <xdr:cNvPr id="4" name="Chart 7"/>
        <xdr:cNvGraphicFramePr/>
      </xdr:nvGraphicFramePr>
      <xdr:xfrm>
        <a:off x="4200525" y="3600450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22</xdr:row>
      <xdr:rowOff>0</xdr:rowOff>
    </xdr:from>
    <xdr:to>
      <xdr:col>16</xdr:col>
      <xdr:colOff>123825</xdr:colOff>
      <xdr:row>42</xdr:row>
      <xdr:rowOff>95250</xdr:rowOff>
    </xdr:to>
    <xdr:graphicFrame>
      <xdr:nvGraphicFramePr>
        <xdr:cNvPr id="5" name="Chart 19"/>
        <xdr:cNvGraphicFramePr/>
      </xdr:nvGraphicFramePr>
      <xdr:xfrm>
        <a:off x="4210050" y="3600450"/>
        <a:ext cx="6115050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981575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981575" y="0"/>
        <a:ext cx="3638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981575" y="0"/>
        <a:ext cx="3638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1143000</xdr:colOff>
      <xdr:row>15</xdr:row>
      <xdr:rowOff>28575</xdr:rowOff>
    </xdr:from>
    <xdr:to>
      <xdr:col>8</xdr:col>
      <xdr:colOff>485775</xdr:colOff>
      <xdr:row>34</xdr:row>
      <xdr:rowOff>38100</xdr:rowOff>
    </xdr:to>
    <xdr:graphicFrame>
      <xdr:nvGraphicFramePr>
        <xdr:cNvPr id="5" name="Chart 7"/>
        <xdr:cNvGraphicFramePr/>
      </xdr:nvGraphicFramePr>
      <xdr:xfrm>
        <a:off x="1143000" y="2638425"/>
        <a:ext cx="65722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7</xdr:row>
      <xdr:rowOff>0</xdr:rowOff>
    </xdr:from>
    <xdr:to>
      <xdr:col>10</xdr:col>
      <xdr:colOff>152400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4200525" y="1514475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25</xdr:row>
      <xdr:rowOff>0</xdr:rowOff>
    </xdr:from>
    <xdr:to>
      <xdr:col>10</xdr:col>
      <xdr:colOff>152400</xdr:colOff>
      <xdr:row>25</xdr:row>
      <xdr:rowOff>0</xdr:rowOff>
    </xdr:to>
    <xdr:graphicFrame>
      <xdr:nvGraphicFramePr>
        <xdr:cNvPr id="4" name="Chart 4"/>
        <xdr:cNvGraphicFramePr/>
      </xdr:nvGraphicFramePr>
      <xdr:xfrm>
        <a:off x="4200525" y="4429125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495300</xdr:colOff>
      <xdr:row>24</xdr:row>
      <xdr:rowOff>133350</xdr:rowOff>
    </xdr:from>
    <xdr:to>
      <xdr:col>22</xdr:col>
      <xdr:colOff>352425</xdr:colOff>
      <xdr:row>45</xdr:row>
      <xdr:rowOff>133350</xdr:rowOff>
    </xdr:to>
    <xdr:graphicFrame>
      <xdr:nvGraphicFramePr>
        <xdr:cNvPr id="5" name="Chart 6"/>
        <xdr:cNvGraphicFramePr/>
      </xdr:nvGraphicFramePr>
      <xdr:xfrm>
        <a:off x="4086225" y="4400550"/>
        <a:ext cx="949642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7</xdr:row>
      <xdr:rowOff>0</xdr:rowOff>
    </xdr:from>
    <xdr:to>
      <xdr:col>10</xdr:col>
      <xdr:colOff>152400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4200525" y="1457325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26</xdr:row>
      <xdr:rowOff>0</xdr:rowOff>
    </xdr:from>
    <xdr:to>
      <xdr:col>10</xdr:col>
      <xdr:colOff>152400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4200525" y="453390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26</xdr:row>
      <xdr:rowOff>0</xdr:rowOff>
    </xdr:from>
    <xdr:to>
      <xdr:col>10</xdr:col>
      <xdr:colOff>152400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4200525" y="4533900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323850</xdr:colOff>
      <xdr:row>25</xdr:row>
      <xdr:rowOff>9525</xdr:rowOff>
    </xdr:from>
    <xdr:to>
      <xdr:col>17</xdr:col>
      <xdr:colOff>495300</xdr:colOff>
      <xdr:row>43</xdr:row>
      <xdr:rowOff>19050</xdr:rowOff>
    </xdr:to>
    <xdr:graphicFrame>
      <xdr:nvGraphicFramePr>
        <xdr:cNvPr id="5" name="Chart 6"/>
        <xdr:cNvGraphicFramePr/>
      </xdr:nvGraphicFramePr>
      <xdr:xfrm>
        <a:off x="3914775" y="4381500"/>
        <a:ext cx="72866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7</xdr:row>
      <xdr:rowOff>0</xdr:rowOff>
    </xdr:from>
    <xdr:to>
      <xdr:col>10</xdr:col>
      <xdr:colOff>152400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4200525" y="1457325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1581150</xdr:colOff>
      <xdr:row>16</xdr:row>
      <xdr:rowOff>9525</xdr:rowOff>
    </xdr:from>
    <xdr:to>
      <xdr:col>10</xdr:col>
      <xdr:colOff>390525</xdr:colOff>
      <xdr:row>33</xdr:row>
      <xdr:rowOff>142875</xdr:rowOff>
    </xdr:to>
    <xdr:graphicFrame>
      <xdr:nvGraphicFramePr>
        <xdr:cNvPr id="5" name="Chart 8"/>
        <xdr:cNvGraphicFramePr/>
      </xdr:nvGraphicFramePr>
      <xdr:xfrm>
        <a:off x="1581150" y="2933700"/>
        <a:ext cx="59817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371475</xdr:colOff>
      <xdr:row>16</xdr:row>
      <xdr:rowOff>19050</xdr:rowOff>
    </xdr:from>
    <xdr:to>
      <xdr:col>22</xdr:col>
      <xdr:colOff>485775</xdr:colOff>
      <xdr:row>34</xdr:row>
      <xdr:rowOff>9525</xdr:rowOff>
    </xdr:to>
    <xdr:graphicFrame>
      <xdr:nvGraphicFramePr>
        <xdr:cNvPr id="6" name="Chart 9"/>
        <xdr:cNvGraphicFramePr/>
      </xdr:nvGraphicFramePr>
      <xdr:xfrm>
        <a:off x="8048625" y="2943225"/>
        <a:ext cx="56673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123825</xdr:colOff>
      <xdr:row>36</xdr:row>
      <xdr:rowOff>28575</xdr:rowOff>
    </xdr:from>
    <xdr:to>
      <xdr:col>17</xdr:col>
      <xdr:colOff>19050</xdr:colOff>
      <xdr:row>55</xdr:row>
      <xdr:rowOff>114300</xdr:rowOff>
    </xdr:to>
    <xdr:graphicFrame>
      <xdr:nvGraphicFramePr>
        <xdr:cNvPr id="7" name="Chart 10"/>
        <xdr:cNvGraphicFramePr/>
      </xdr:nvGraphicFramePr>
      <xdr:xfrm>
        <a:off x="4772025" y="6191250"/>
        <a:ext cx="5953125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18</xdr:row>
      <xdr:rowOff>0</xdr:rowOff>
    </xdr:from>
    <xdr:to>
      <xdr:col>10</xdr:col>
      <xdr:colOff>152400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00525" y="3476625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18</xdr:row>
      <xdr:rowOff>0</xdr:rowOff>
    </xdr:from>
    <xdr:to>
      <xdr:col>10</xdr:col>
      <xdr:colOff>152400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4200525" y="3476625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18</xdr:row>
      <xdr:rowOff>0</xdr:rowOff>
    </xdr:from>
    <xdr:to>
      <xdr:col>10</xdr:col>
      <xdr:colOff>152400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4200525" y="3476625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2428875</xdr:colOff>
      <xdr:row>17</xdr:row>
      <xdr:rowOff>0</xdr:rowOff>
    </xdr:from>
    <xdr:to>
      <xdr:col>13</xdr:col>
      <xdr:colOff>47625</xdr:colOff>
      <xdr:row>37</xdr:row>
      <xdr:rowOff>57150</xdr:rowOff>
    </xdr:to>
    <xdr:graphicFrame>
      <xdr:nvGraphicFramePr>
        <xdr:cNvPr id="5" name="Chart 6"/>
        <xdr:cNvGraphicFramePr/>
      </xdr:nvGraphicFramePr>
      <xdr:xfrm>
        <a:off x="2428875" y="3286125"/>
        <a:ext cx="6305550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1266825</xdr:colOff>
      <xdr:row>17</xdr:row>
      <xdr:rowOff>9525</xdr:rowOff>
    </xdr:from>
    <xdr:to>
      <xdr:col>8</xdr:col>
      <xdr:colOff>590550</xdr:colOff>
      <xdr:row>36</xdr:row>
      <xdr:rowOff>85725</xdr:rowOff>
    </xdr:to>
    <xdr:graphicFrame>
      <xdr:nvGraphicFramePr>
        <xdr:cNvPr id="5" name="Chart 6"/>
        <xdr:cNvGraphicFramePr/>
      </xdr:nvGraphicFramePr>
      <xdr:xfrm>
        <a:off x="1266825" y="3286125"/>
        <a:ext cx="668655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15</xdr:row>
      <xdr:rowOff>104775</xdr:rowOff>
    </xdr:from>
    <xdr:to>
      <xdr:col>7</xdr:col>
      <xdr:colOff>66675</xdr:colOff>
      <xdr:row>34</xdr:row>
      <xdr:rowOff>0</xdr:rowOff>
    </xdr:to>
    <xdr:graphicFrame>
      <xdr:nvGraphicFramePr>
        <xdr:cNvPr id="5" name="Chart 6"/>
        <xdr:cNvGraphicFramePr/>
      </xdr:nvGraphicFramePr>
      <xdr:xfrm>
        <a:off x="190500" y="3552825"/>
        <a:ext cx="652462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3" name="Chart 3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4" name="Chart 4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552450</xdr:colOff>
      <xdr:row>35</xdr:row>
      <xdr:rowOff>104775</xdr:rowOff>
    </xdr:to>
    <xdr:graphicFrame>
      <xdr:nvGraphicFramePr>
        <xdr:cNvPr id="5" name="Chart 5"/>
        <xdr:cNvGraphicFramePr/>
      </xdr:nvGraphicFramePr>
      <xdr:xfrm>
        <a:off x="0" y="3076575"/>
        <a:ext cx="464820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VIGO_CUR_OTTOBRE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T_2006_2007"/>
      <sheetName val="VALUT_2007_2008"/>
      <sheetName val="VALUT_2008_2009"/>
      <sheetName val="dati_CUR"/>
      <sheetName val="grafici_CUR"/>
    </sheetNames>
    <sheetDataSet>
      <sheetData sheetId="4">
        <row r="28">
          <cell r="B28" t="str">
            <v>2006/2007</v>
          </cell>
          <cell r="D28" t="str">
            <v>2007/2008</v>
          </cell>
          <cell r="F28" t="str">
            <v>2008/2009</v>
          </cell>
          <cell r="H28" t="str">
            <v>2009/2010*</v>
          </cell>
        </row>
        <row r="29">
          <cell r="B29" t="str">
            <v>ISCRITTI IC</v>
          </cell>
          <cell r="C29" t="str">
            <v>ISCRITTI FC</v>
          </cell>
          <cell r="D29" t="str">
            <v>ISCRITTI IC</v>
          </cell>
          <cell r="E29" t="str">
            <v>ISCRITTI FC</v>
          </cell>
          <cell r="F29" t="str">
            <v>ISCRITTI IC</v>
          </cell>
          <cell r="G29" t="str">
            <v>ISCRITTI FC</v>
          </cell>
          <cell r="H29" t="str">
            <v>ISCRITTI IC</v>
          </cell>
          <cell r="I29" t="str">
            <v>ISCRITTI FC</v>
          </cell>
        </row>
        <row r="30">
          <cell r="A30" t="str">
            <v>SCIENZE GIURIDICHE  (triennale)</v>
          </cell>
          <cell r="B30">
            <v>165</v>
          </cell>
          <cell r="C30">
            <v>67</v>
          </cell>
          <cell r="D30">
            <v>64</v>
          </cell>
          <cell r="E30">
            <v>123</v>
          </cell>
          <cell r="F30">
            <v>0</v>
          </cell>
          <cell r="G30">
            <v>121</v>
          </cell>
          <cell r="H30">
            <v>0</v>
          </cell>
          <cell r="I30">
            <v>90</v>
          </cell>
        </row>
        <row r="31">
          <cell r="A31" t="str">
            <v>GIURISPRUDENZA (spec)</v>
          </cell>
          <cell r="B31">
            <v>51</v>
          </cell>
          <cell r="C31">
            <v>0</v>
          </cell>
          <cell r="D31">
            <v>57</v>
          </cell>
          <cell r="E31">
            <v>6</v>
          </cell>
          <cell r="F31">
            <v>90</v>
          </cell>
          <cell r="G31">
            <v>16</v>
          </cell>
          <cell r="H31">
            <v>48</v>
          </cell>
          <cell r="I31">
            <v>34</v>
          </cell>
        </row>
        <row r="32">
          <cell r="A32" t="str">
            <v>GIURISPRUDENZA (magistrale)</v>
          </cell>
          <cell r="B32">
            <v>196</v>
          </cell>
          <cell r="C32">
            <v>0</v>
          </cell>
          <cell r="D32">
            <v>290</v>
          </cell>
          <cell r="E32">
            <v>16</v>
          </cell>
          <cell r="F32">
            <v>294</v>
          </cell>
          <cell r="G32">
            <v>79</v>
          </cell>
          <cell r="H32">
            <v>307</v>
          </cell>
          <cell r="I32">
            <v>51</v>
          </cell>
        </row>
        <row r="113">
          <cell r="B113" t="str">
            <v>2006/2007</v>
          </cell>
          <cell r="E113" t="str">
            <v>2007/2008</v>
          </cell>
          <cell r="H113" t="str">
            <v>2008/2009</v>
          </cell>
          <cell r="K113" t="str">
            <v>2009/2010 *</v>
          </cell>
        </row>
        <row r="114">
          <cell r="B114" t="str">
            <v>PROV RO</v>
          </cell>
          <cell r="C114" t="str">
            <v>REG VENETO</v>
          </cell>
          <cell r="D114" t="str">
            <v>ALTRA PROV</v>
          </cell>
          <cell r="E114" t="str">
            <v>PROV RO</v>
          </cell>
          <cell r="F114" t="str">
            <v>REG VENETO</v>
          </cell>
          <cell r="G114" t="str">
            <v>ALTRA PROV</v>
          </cell>
          <cell r="H114" t="str">
            <v>PROV RO</v>
          </cell>
          <cell r="I114" t="str">
            <v>REG VENETO</v>
          </cell>
          <cell r="J114" t="str">
            <v>ALTRA PROV</v>
          </cell>
          <cell r="K114" t="str">
            <v>PROV RO</v>
          </cell>
          <cell r="L114" t="str">
            <v>REG VENETO</v>
          </cell>
          <cell r="M114" t="str">
            <v>ALTRA PROV</v>
          </cell>
        </row>
        <row r="115">
          <cell r="A115" t="str">
            <v>SCIENZE GIURIDICHE  (triennale)</v>
          </cell>
          <cell r="B115">
            <v>103</v>
          </cell>
          <cell r="C115">
            <v>120</v>
          </cell>
          <cell r="D115">
            <v>9</v>
          </cell>
          <cell r="E115">
            <v>78</v>
          </cell>
          <cell r="F115">
            <v>102</v>
          </cell>
          <cell r="G115">
            <v>7</v>
          </cell>
          <cell r="H115">
            <v>55</v>
          </cell>
          <cell r="I115">
            <v>63</v>
          </cell>
          <cell r="J115">
            <v>3</v>
          </cell>
          <cell r="K115">
            <v>39</v>
          </cell>
          <cell r="L115">
            <v>50</v>
          </cell>
          <cell r="M115">
            <v>1</v>
          </cell>
        </row>
        <row r="116">
          <cell r="A116" t="str">
            <v>GIURISPRUDENZA (spec)</v>
          </cell>
          <cell r="B116">
            <v>18</v>
          </cell>
          <cell r="C116">
            <v>32</v>
          </cell>
          <cell r="D116">
            <v>1</v>
          </cell>
          <cell r="E116">
            <v>23</v>
          </cell>
          <cell r="F116">
            <v>38</v>
          </cell>
          <cell r="G116">
            <v>2</v>
          </cell>
          <cell r="H116">
            <v>38</v>
          </cell>
          <cell r="I116">
            <v>65</v>
          </cell>
          <cell r="J116">
            <v>3</v>
          </cell>
          <cell r="K116">
            <v>26</v>
          </cell>
          <cell r="L116">
            <v>54</v>
          </cell>
          <cell r="M116">
            <v>2</v>
          </cell>
        </row>
        <row r="117">
          <cell r="A117" t="str">
            <v>GIURISPRUDENZA (magistrale)</v>
          </cell>
          <cell r="B117">
            <v>94</v>
          </cell>
          <cell r="C117">
            <v>98</v>
          </cell>
          <cell r="D117">
            <v>4</v>
          </cell>
          <cell r="E117">
            <v>129</v>
          </cell>
          <cell r="F117">
            <v>169</v>
          </cell>
          <cell r="G117">
            <v>8</v>
          </cell>
          <cell r="H117">
            <v>152</v>
          </cell>
          <cell r="I117">
            <v>216</v>
          </cell>
          <cell r="J117">
            <v>5</v>
          </cell>
          <cell r="K117">
            <v>143</v>
          </cell>
          <cell r="L117">
            <v>209</v>
          </cell>
          <cell r="M117">
            <v>6</v>
          </cell>
        </row>
        <row r="134">
          <cell r="B134" t="str">
            <v>2006/2007</v>
          </cell>
          <cell r="G134" t="str">
            <v>2007/2008</v>
          </cell>
          <cell r="L134" t="str">
            <v>2008/2009</v>
          </cell>
          <cell r="Q134" t="str">
            <v>2009/2010 *</v>
          </cell>
        </row>
        <row r="135">
          <cell r="B135" t="str">
            <v>60-69</v>
          </cell>
          <cell r="C135" t="str">
            <v>70-79</v>
          </cell>
          <cell r="D135" t="str">
            <v>80-89</v>
          </cell>
          <cell r="E135" t="str">
            <v>90-100</v>
          </cell>
          <cell r="F135" t="str">
            <v>ND</v>
          </cell>
          <cell r="G135" t="str">
            <v>60-69</v>
          </cell>
          <cell r="H135" t="str">
            <v>70-79</v>
          </cell>
          <cell r="I135" t="str">
            <v>80-89</v>
          </cell>
          <cell r="J135" t="str">
            <v>90-100</v>
          </cell>
          <cell r="K135" t="str">
            <v>ND</v>
          </cell>
          <cell r="L135" t="str">
            <v>60-69</v>
          </cell>
          <cell r="M135" t="str">
            <v>70-79</v>
          </cell>
          <cell r="N135" t="str">
            <v>80-89</v>
          </cell>
          <cell r="O135" t="str">
            <v>90-100</v>
          </cell>
          <cell r="P135" t="str">
            <v>ND</v>
          </cell>
          <cell r="Q135" t="str">
            <v>60-69</v>
          </cell>
          <cell r="R135" t="str">
            <v>70-79</v>
          </cell>
          <cell r="S135" t="str">
            <v>80-89</v>
          </cell>
          <cell r="T135" t="str">
            <v>90-100</v>
          </cell>
          <cell r="U135" t="str">
            <v>ND</v>
          </cell>
        </row>
        <row r="136">
          <cell r="A136" t="str">
            <v>SCIENZE GIURIDICHE  (triennale)</v>
          </cell>
          <cell r="B136">
            <v>70</v>
          </cell>
          <cell r="C136">
            <v>70</v>
          </cell>
          <cell r="D136">
            <v>53</v>
          </cell>
          <cell r="E136">
            <v>36</v>
          </cell>
          <cell r="F136">
            <v>3</v>
          </cell>
          <cell r="G136">
            <v>61</v>
          </cell>
          <cell r="H136">
            <v>56</v>
          </cell>
          <cell r="I136">
            <v>42</v>
          </cell>
          <cell r="J136">
            <v>26</v>
          </cell>
          <cell r="K136">
            <v>2</v>
          </cell>
          <cell r="L136">
            <v>40</v>
          </cell>
          <cell r="M136">
            <v>35</v>
          </cell>
          <cell r="N136">
            <v>30</v>
          </cell>
          <cell r="O136">
            <v>16</v>
          </cell>
          <cell r="P136">
            <v>0</v>
          </cell>
          <cell r="Q136">
            <v>31</v>
          </cell>
          <cell r="R136">
            <v>26</v>
          </cell>
          <cell r="S136">
            <v>20</v>
          </cell>
          <cell r="T136">
            <v>13</v>
          </cell>
          <cell r="U136">
            <v>0</v>
          </cell>
        </row>
        <row r="137">
          <cell r="A137" t="str">
            <v>GIURISPRUDENZA (spec)</v>
          </cell>
          <cell r="B137">
            <v>11</v>
          </cell>
          <cell r="C137">
            <v>13</v>
          </cell>
          <cell r="D137">
            <v>10</v>
          </cell>
          <cell r="E137">
            <v>16</v>
          </cell>
          <cell r="F137">
            <v>1</v>
          </cell>
          <cell r="G137">
            <v>14</v>
          </cell>
          <cell r="H137">
            <v>22</v>
          </cell>
          <cell r="I137">
            <v>10</v>
          </cell>
          <cell r="J137">
            <v>15</v>
          </cell>
          <cell r="K137">
            <v>2</v>
          </cell>
          <cell r="L137">
            <v>28</v>
          </cell>
          <cell r="M137">
            <v>32</v>
          </cell>
          <cell r="N137">
            <v>19</v>
          </cell>
          <cell r="O137">
            <v>22</v>
          </cell>
          <cell r="P137">
            <v>5</v>
          </cell>
          <cell r="Q137">
            <v>23</v>
          </cell>
          <cell r="R137">
            <v>29</v>
          </cell>
          <cell r="S137">
            <v>13</v>
          </cell>
          <cell r="T137">
            <v>13</v>
          </cell>
          <cell r="U137">
            <v>4</v>
          </cell>
        </row>
        <row r="138">
          <cell r="A138" t="str">
            <v>GIURISPRUDENZA (magistrale)</v>
          </cell>
          <cell r="B138">
            <v>59</v>
          </cell>
          <cell r="C138">
            <v>60</v>
          </cell>
          <cell r="D138">
            <v>32</v>
          </cell>
          <cell r="E138">
            <v>42</v>
          </cell>
          <cell r="F138">
            <v>3</v>
          </cell>
          <cell r="G138">
            <v>95</v>
          </cell>
          <cell r="H138">
            <v>94</v>
          </cell>
          <cell r="I138">
            <v>48</v>
          </cell>
          <cell r="J138">
            <v>65</v>
          </cell>
          <cell r="K138">
            <v>4</v>
          </cell>
          <cell r="L138">
            <v>122</v>
          </cell>
          <cell r="M138">
            <v>109</v>
          </cell>
          <cell r="N138">
            <v>54</v>
          </cell>
          <cell r="O138">
            <v>84</v>
          </cell>
          <cell r="P138">
            <v>4</v>
          </cell>
          <cell r="Q138">
            <v>116</v>
          </cell>
          <cell r="R138">
            <v>109</v>
          </cell>
          <cell r="S138">
            <v>56</v>
          </cell>
          <cell r="T138">
            <v>72</v>
          </cell>
          <cell r="U138">
            <v>5</v>
          </cell>
        </row>
        <row r="161">
          <cell r="B161" t="str">
            <v>2006/2007</v>
          </cell>
          <cell r="H161" t="str">
            <v>2007/2008</v>
          </cell>
          <cell r="N161" t="str">
            <v>2008/2009</v>
          </cell>
          <cell r="T161" t="str">
            <v>2009/2010 *</v>
          </cell>
        </row>
        <row r="162">
          <cell r="B162" t="str">
            <v>IST PROFE</v>
          </cell>
          <cell r="C162" t="str">
            <v>IST TECN</v>
          </cell>
          <cell r="D162" t="str">
            <v>IST MAG</v>
          </cell>
          <cell r="E162" t="str">
            <v>ALTRI LICEI</v>
          </cell>
          <cell r="F162" t="str">
            <v>ALTRO TIT</v>
          </cell>
          <cell r="G162" t="str">
            <v>TITOLO STRAN</v>
          </cell>
          <cell r="H162" t="str">
            <v>IST PROFE</v>
          </cell>
          <cell r="I162" t="str">
            <v>IST TECN</v>
          </cell>
          <cell r="J162" t="str">
            <v>IST MAG</v>
          </cell>
          <cell r="K162" t="str">
            <v>ALTRI LICEI</v>
          </cell>
          <cell r="L162" t="str">
            <v>ALTRO TIT</v>
          </cell>
          <cell r="M162" t="str">
            <v>TITOLO STRAN</v>
          </cell>
          <cell r="N162" t="str">
            <v>IST PROFE</v>
          </cell>
          <cell r="O162" t="str">
            <v>IST TECN</v>
          </cell>
          <cell r="P162" t="str">
            <v>IST MAG</v>
          </cell>
          <cell r="Q162" t="str">
            <v>ALTRI LICEI</v>
          </cell>
          <cell r="R162" t="str">
            <v>ALTRO TIT</v>
          </cell>
          <cell r="S162" t="str">
            <v>TITOLO STRAN</v>
          </cell>
          <cell r="T162" t="str">
            <v>IST PROFE</v>
          </cell>
          <cell r="U162" t="str">
            <v>IST TECN</v>
          </cell>
          <cell r="V162" t="str">
            <v>IST MAG</v>
          </cell>
          <cell r="W162" t="str">
            <v>ALTRI LICEI</v>
          </cell>
          <cell r="X162" t="str">
            <v>ALTRO TIT</v>
          </cell>
          <cell r="Y162" t="str">
            <v>TITOLO STRAN</v>
          </cell>
        </row>
        <row r="163">
          <cell r="A163" t="str">
            <v>SCIENZE GIURIDICHE  (triennale)</v>
          </cell>
          <cell r="B163">
            <v>31</v>
          </cell>
          <cell r="C163">
            <v>84</v>
          </cell>
          <cell r="D163">
            <v>28</v>
          </cell>
          <cell r="E163">
            <v>66</v>
          </cell>
          <cell r="F163">
            <v>23</v>
          </cell>
          <cell r="G163">
            <v>0</v>
          </cell>
          <cell r="H163">
            <v>24</v>
          </cell>
          <cell r="I163">
            <v>71</v>
          </cell>
          <cell r="J163">
            <v>16</v>
          </cell>
          <cell r="K163">
            <v>53</v>
          </cell>
          <cell r="L163">
            <v>23</v>
          </cell>
          <cell r="M163">
            <v>0</v>
          </cell>
          <cell r="N163">
            <v>18</v>
          </cell>
          <cell r="O163">
            <v>42</v>
          </cell>
          <cell r="P163">
            <v>11</v>
          </cell>
          <cell r="Q163">
            <v>30</v>
          </cell>
          <cell r="R163">
            <v>20</v>
          </cell>
          <cell r="S163">
            <v>0</v>
          </cell>
          <cell r="T163">
            <v>15</v>
          </cell>
          <cell r="U163">
            <v>30</v>
          </cell>
          <cell r="V163">
            <v>9</v>
          </cell>
          <cell r="W163">
            <v>20</v>
          </cell>
          <cell r="X163">
            <v>16</v>
          </cell>
          <cell r="Y163">
            <v>0</v>
          </cell>
        </row>
        <row r="164">
          <cell r="A164" t="str">
            <v>GIURISPRUDENZA (spec)</v>
          </cell>
          <cell r="B164">
            <v>4</v>
          </cell>
          <cell r="C164">
            <v>14</v>
          </cell>
          <cell r="D164">
            <v>5</v>
          </cell>
          <cell r="E164">
            <v>26</v>
          </cell>
          <cell r="F164">
            <v>2</v>
          </cell>
          <cell r="G164">
            <v>0</v>
          </cell>
          <cell r="H164">
            <v>6</v>
          </cell>
          <cell r="I164">
            <v>15</v>
          </cell>
          <cell r="J164">
            <v>7</v>
          </cell>
          <cell r="K164">
            <v>32</v>
          </cell>
          <cell r="L164">
            <v>2</v>
          </cell>
          <cell r="M164">
            <v>1</v>
          </cell>
          <cell r="N164">
            <v>10</v>
          </cell>
          <cell r="O164">
            <v>30</v>
          </cell>
          <cell r="P164">
            <v>10</v>
          </cell>
          <cell r="Q164">
            <v>51</v>
          </cell>
          <cell r="R164">
            <v>4</v>
          </cell>
          <cell r="S164">
            <v>1</v>
          </cell>
          <cell r="T164">
            <v>7</v>
          </cell>
          <cell r="U164">
            <v>22</v>
          </cell>
          <cell r="V164">
            <v>9</v>
          </cell>
          <cell r="W164">
            <v>42</v>
          </cell>
          <cell r="X164">
            <v>2</v>
          </cell>
          <cell r="Y164">
            <v>0</v>
          </cell>
        </row>
        <row r="165">
          <cell r="A165" t="str">
            <v>GIURISPRUDENZA (magistrale)</v>
          </cell>
          <cell r="B165">
            <v>18</v>
          </cell>
          <cell r="C165">
            <v>55</v>
          </cell>
          <cell r="D165">
            <v>20</v>
          </cell>
          <cell r="E165">
            <v>92</v>
          </cell>
          <cell r="F165">
            <v>10</v>
          </cell>
          <cell r="G165">
            <v>1</v>
          </cell>
          <cell r="H165">
            <v>36</v>
          </cell>
          <cell r="I165">
            <v>80</v>
          </cell>
          <cell r="J165">
            <v>27</v>
          </cell>
          <cell r="K165">
            <v>144</v>
          </cell>
          <cell r="L165">
            <v>18</v>
          </cell>
          <cell r="M165">
            <v>1</v>
          </cell>
          <cell r="N165">
            <v>39</v>
          </cell>
          <cell r="O165">
            <v>93</v>
          </cell>
          <cell r="P165">
            <v>41</v>
          </cell>
          <cell r="Q165">
            <v>179</v>
          </cell>
          <cell r="R165">
            <v>20</v>
          </cell>
          <cell r="S165">
            <v>1</v>
          </cell>
          <cell r="T165">
            <v>38</v>
          </cell>
          <cell r="U165">
            <v>96</v>
          </cell>
          <cell r="V165">
            <v>43</v>
          </cell>
          <cell r="W165">
            <v>162</v>
          </cell>
          <cell r="X165">
            <v>18</v>
          </cell>
          <cell r="Y165">
            <v>1</v>
          </cell>
        </row>
        <row r="178">
          <cell r="C178" t="str">
            <v>2006/2007</v>
          </cell>
          <cell r="F178" t="str">
            <v>2007/2008</v>
          </cell>
          <cell r="I178" t="str">
            <v>2008/2009</v>
          </cell>
          <cell r="L178" t="str">
            <v>2009/2010*</v>
          </cell>
        </row>
        <row r="179">
          <cell r="C179" t="str">
            <v>FINO A 25</v>
          </cell>
          <cell r="D179" t="str">
            <v>DA 26 A 29</v>
          </cell>
          <cell r="E179" t="str">
            <v>30 E OLTRE</v>
          </cell>
          <cell r="F179" t="str">
            <v>FINO A 25</v>
          </cell>
          <cell r="G179" t="str">
            <v>DA 26 A 29</v>
          </cell>
          <cell r="H179" t="str">
            <v>30 E OLTRE</v>
          </cell>
          <cell r="I179" t="str">
            <v>FINO A 25</v>
          </cell>
          <cell r="J179" t="str">
            <v>DA 26 A 29</v>
          </cell>
          <cell r="K179" t="str">
            <v>30 E OLTRE</v>
          </cell>
          <cell r="L179" t="str">
            <v>FINO A 25</v>
          </cell>
          <cell r="M179" t="str">
            <v>DA 26 A 29</v>
          </cell>
          <cell r="N179" t="str">
            <v>30 E OLTRE</v>
          </cell>
        </row>
        <row r="180">
          <cell r="B180" t="str">
            <v>M</v>
          </cell>
          <cell r="C180">
            <v>42</v>
          </cell>
          <cell r="D180">
            <v>14</v>
          </cell>
          <cell r="E180">
            <v>37</v>
          </cell>
          <cell r="F180">
            <v>35</v>
          </cell>
          <cell r="G180">
            <v>16</v>
          </cell>
          <cell r="H180">
            <v>31</v>
          </cell>
          <cell r="I180">
            <v>26</v>
          </cell>
          <cell r="J180">
            <v>11</v>
          </cell>
          <cell r="K180">
            <v>18</v>
          </cell>
          <cell r="L180">
            <v>21</v>
          </cell>
          <cell r="M180">
            <v>10</v>
          </cell>
          <cell r="N180">
            <v>12</v>
          </cell>
        </row>
        <row r="181">
          <cell r="B181" t="str">
            <v>F</v>
          </cell>
          <cell r="C181">
            <v>82</v>
          </cell>
          <cell r="D181">
            <v>14</v>
          </cell>
          <cell r="E181">
            <v>43</v>
          </cell>
          <cell r="F181">
            <v>62</v>
          </cell>
          <cell r="G181">
            <v>13</v>
          </cell>
          <cell r="H181">
            <v>30</v>
          </cell>
          <cell r="I181">
            <v>35</v>
          </cell>
          <cell r="J181">
            <v>10</v>
          </cell>
          <cell r="K181">
            <v>21</v>
          </cell>
          <cell r="L181">
            <v>26</v>
          </cell>
          <cell r="M181">
            <v>8</v>
          </cell>
          <cell r="N181">
            <v>13</v>
          </cell>
        </row>
        <row r="182">
          <cell r="B182" t="str">
            <v>M</v>
          </cell>
          <cell r="C182">
            <v>0</v>
          </cell>
          <cell r="D182">
            <v>7</v>
          </cell>
          <cell r="E182">
            <v>6</v>
          </cell>
          <cell r="F182">
            <v>4</v>
          </cell>
          <cell r="G182">
            <v>11</v>
          </cell>
          <cell r="H182">
            <v>7</v>
          </cell>
          <cell r="I182">
            <v>6</v>
          </cell>
          <cell r="J182">
            <v>24</v>
          </cell>
          <cell r="K182">
            <v>16</v>
          </cell>
          <cell r="L182">
            <v>4</v>
          </cell>
          <cell r="M182">
            <v>23</v>
          </cell>
          <cell r="N182">
            <v>12</v>
          </cell>
        </row>
        <row r="183">
          <cell r="B183" t="str">
            <v>F</v>
          </cell>
          <cell r="C183">
            <v>4</v>
          </cell>
          <cell r="D183">
            <v>25</v>
          </cell>
          <cell r="E183">
            <v>9</v>
          </cell>
          <cell r="F183">
            <v>14</v>
          </cell>
          <cell r="G183">
            <v>17</v>
          </cell>
          <cell r="H183">
            <v>10</v>
          </cell>
          <cell r="I183">
            <v>29</v>
          </cell>
          <cell r="J183">
            <v>20</v>
          </cell>
          <cell r="K183">
            <v>11</v>
          </cell>
          <cell r="L183">
            <v>19</v>
          </cell>
          <cell r="M183">
            <v>16</v>
          </cell>
          <cell r="N183">
            <v>8</v>
          </cell>
        </row>
        <row r="184">
          <cell r="B184" t="str">
            <v>M</v>
          </cell>
          <cell r="C184">
            <v>45</v>
          </cell>
          <cell r="D184">
            <v>20</v>
          </cell>
          <cell r="E184">
            <v>10</v>
          </cell>
          <cell r="F184">
            <v>84</v>
          </cell>
          <cell r="G184">
            <v>21</v>
          </cell>
          <cell r="H184">
            <v>13</v>
          </cell>
          <cell r="I184">
            <v>98</v>
          </cell>
          <cell r="J184">
            <v>22</v>
          </cell>
          <cell r="K184">
            <v>19</v>
          </cell>
          <cell r="L184">
            <v>95</v>
          </cell>
          <cell r="M184">
            <v>21</v>
          </cell>
          <cell r="N184">
            <v>21</v>
          </cell>
        </row>
        <row r="185">
          <cell r="B185" t="str">
            <v>F</v>
          </cell>
          <cell r="C185">
            <v>81</v>
          </cell>
          <cell r="D185">
            <v>21</v>
          </cell>
          <cell r="E185">
            <v>19</v>
          </cell>
          <cell r="F185">
            <v>135</v>
          </cell>
          <cell r="G185">
            <v>28</v>
          </cell>
          <cell r="H185">
            <v>25</v>
          </cell>
          <cell r="I185">
            <v>186</v>
          </cell>
          <cell r="J185">
            <v>23</v>
          </cell>
          <cell r="K185">
            <v>25</v>
          </cell>
          <cell r="L185">
            <v>178</v>
          </cell>
          <cell r="M185">
            <v>21</v>
          </cell>
          <cell r="N185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Y21"/>
  <sheetViews>
    <sheetView tabSelected="1" workbookViewId="0" topLeftCell="A18">
      <selection activeCell="A1" sqref="A1:Y45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2" spans="1:25" ht="15.75">
      <c r="A2" s="187" t="s">
        <v>145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4" spans="1:24" ht="12.75">
      <c r="A4" s="188" t="s">
        <v>11</v>
      </c>
      <c r="B4" s="159" t="s">
        <v>56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1"/>
    </row>
    <row r="5" spans="1:24" ht="12.75">
      <c r="A5" s="189"/>
      <c r="B5" s="159" t="s">
        <v>0</v>
      </c>
      <c r="C5" s="160"/>
      <c r="D5" s="160"/>
      <c r="E5" s="160"/>
      <c r="F5" s="161"/>
      <c r="G5" s="159" t="s">
        <v>1</v>
      </c>
      <c r="H5" s="160"/>
      <c r="I5" s="160"/>
      <c r="J5" s="160"/>
      <c r="K5" s="160"/>
      <c r="L5" s="161"/>
      <c r="M5" s="159" t="s">
        <v>2</v>
      </c>
      <c r="N5" s="160"/>
      <c r="O5" s="160"/>
      <c r="P5" s="160"/>
      <c r="Q5" s="160"/>
      <c r="R5" s="161"/>
      <c r="S5" s="190" t="s">
        <v>28</v>
      </c>
      <c r="T5" s="191"/>
      <c r="U5" s="191"/>
      <c r="V5" s="191"/>
      <c r="W5" s="191"/>
      <c r="X5" s="191"/>
    </row>
    <row r="6" spans="1:24" ht="12.75">
      <c r="A6" s="45" t="s">
        <v>29</v>
      </c>
      <c r="B6" s="46">
        <v>1</v>
      </c>
      <c r="C6" s="47">
        <v>2</v>
      </c>
      <c r="D6" s="47">
        <v>3</v>
      </c>
      <c r="E6" s="47">
        <v>4</v>
      </c>
      <c r="F6" s="59" t="s">
        <v>30</v>
      </c>
      <c r="G6" s="46">
        <v>1</v>
      </c>
      <c r="H6" s="47">
        <v>2</v>
      </c>
      <c r="I6" s="47">
        <v>3</v>
      </c>
      <c r="J6" s="47">
        <v>4</v>
      </c>
      <c r="K6" s="48">
        <v>5</v>
      </c>
      <c r="L6" s="59" t="s">
        <v>30</v>
      </c>
      <c r="M6" s="46">
        <v>1</v>
      </c>
      <c r="N6" s="47">
        <v>2</v>
      </c>
      <c r="O6" s="47">
        <v>3</v>
      </c>
      <c r="P6" s="47">
        <v>4</v>
      </c>
      <c r="Q6" s="48">
        <v>5</v>
      </c>
      <c r="R6" s="59" t="s">
        <v>30</v>
      </c>
      <c r="S6" s="46">
        <v>1</v>
      </c>
      <c r="T6" s="47">
        <v>2</v>
      </c>
      <c r="U6" s="47">
        <v>3</v>
      </c>
      <c r="V6" s="47">
        <v>4</v>
      </c>
      <c r="W6" s="48">
        <v>5</v>
      </c>
      <c r="X6" s="63" t="s">
        <v>30</v>
      </c>
    </row>
    <row r="7" spans="1:24" ht="12.75">
      <c r="A7" s="2" t="s">
        <v>8</v>
      </c>
      <c r="B7" s="3">
        <v>0</v>
      </c>
      <c r="C7" s="4">
        <v>84</v>
      </c>
      <c r="D7" s="4">
        <v>148</v>
      </c>
      <c r="E7" s="56">
        <v>0</v>
      </c>
      <c r="F7" s="60">
        <f>SUM(B7:E7)</f>
        <v>232</v>
      </c>
      <c r="G7" s="33">
        <v>0</v>
      </c>
      <c r="H7" s="4">
        <v>0</v>
      </c>
      <c r="I7" s="4">
        <v>187</v>
      </c>
      <c r="J7" s="4">
        <v>0</v>
      </c>
      <c r="K7" s="4">
        <v>0</v>
      </c>
      <c r="L7" s="60">
        <f>SUM(G7:K7)</f>
        <v>187</v>
      </c>
      <c r="M7" s="4">
        <v>0</v>
      </c>
      <c r="N7" s="4">
        <v>0</v>
      </c>
      <c r="O7" s="4">
        <v>121</v>
      </c>
      <c r="P7" s="4">
        <v>0</v>
      </c>
      <c r="Q7" s="4">
        <v>0</v>
      </c>
      <c r="R7" s="60">
        <f>SUM(M7:Q7)</f>
        <v>121</v>
      </c>
      <c r="S7" s="4">
        <v>0</v>
      </c>
      <c r="T7" s="4">
        <v>0</v>
      </c>
      <c r="U7" s="4">
        <v>90</v>
      </c>
      <c r="V7" s="4">
        <v>0</v>
      </c>
      <c r="W7" s="4">
        <v>0</v>
      </c>
      <c r="X7" s="60">
        <f>SUM(S7:W7)</f>
        <v>90</v>
      </c>
    </row>
    <row r="8" spans="1:24" ht="12.75">
      <c r="A8" s="2" t="s">
        <v>9</v>
      </c>
      <c r="B8" s="5">
        <v>16</v>
      </c>
      <c r="C8" s="6">
        <v>35</v>
      </c>
      <c r="D8" s="6">
        <v>0</v>
      </c>
      <c r="E8" s="57">
        <v>0</v>
      </c>
      <c r="F8" s="61">
        <f>SUM(B8:E8)</f>
        <v>51</v>
      </c>
      <c r="G8" s="34">
        <v>34</v>
      </c>
      <c r="H8" s="6">
        <v>29</v>
      </c>
      <c r="I8" s="6">
        <v>0</v>
      </c>
      <c r="J8" s="6">
        <v>0</v>
      </c>
      <c r="K8" s="6">
        <v>0</v>
      </c>
      <c r="L8" s="61">
        <f>SUM(G8:K8)</f>
        <v>63</v>
      </c>
      <c r="M8" s="6">
        <v>54</v>
      </c>
      <c r="N8" s="6">
        <v>52</v>
      </c>
      <c r="O8" s="6">
        <v>0</v>
      </c>
      <c r="P8" s="6">
        <v>0</v>
      </c>
      <c r="Q8" s="6">
        <v>0</v>
      </c>
      <c r="R8" s="61">
        <f>SUM(M8:Q8)</f>
        <v>106</v>
      </c>
      <c r="S8" s="6">
        <v>0</v>
      </c>
      <c r="T8" s="6">
        <v>82</v>
      </c>
      <c r="U8" s="6">
        <v>0</v>
      </c>
      <c r="V8" s="6">
        <v>0</v>
      </c>
      <c r="W8" s="6">
        <v>0</v>
      </c>
      <c r="X8" s="61">
        <f>SUM(S8:W8)</f>
        <v>82</v>
      </c>
    </row>
    <row r="9" spans="1:24" ht="12.75">
      <c r="A9" s="2" t="s">
        <v>10</v>
      </c>
      <c r="B9" s="7">
        <v>98</v>
      </c>
      <c r="C9" s="8">
        <v>31</v>
      </c>
      <c r="D9" s="8">
        <v>26</v>
      </c>
      <c r="E9" s="58">
        <v>41</v>
      </c>
      <c r="F9" s="62">
        <f>SUM(B9:E9)</f>
        <v>196</v>
      </c>
      <c r="G9" s="44">
        <v>85</v>
      </c>
      <c r="H9" s="8">
        <v>105</v>
      </c>
      <c r="I9" s="8">
        <v>34</v>
      </c>
      <c r="J9" s="8">
        <v>39</v>
      </c>
      <c r="K9" s="8">
        <v>43</v>
      </c>
      <c r="L9" s="62">
        <f>SUM(G9:K9)</f>
        <v>306</v>
      </c>
      <c r="M9" s="8">
        <v>65</v>
      </c>
      <c r="N9" s="8">
        <v>140</v>
      </c>
      <c r="O9" s="8">
        <v>62</v>
      </c>
      <c r="P9" s="8">
        <v>42</v>
      </c>
      <c r="Q9" s="8">
        <v>64</v>
      </c>
      <c r="R9" s="62">
        <f>SUM(M9:Q9)</f>
        <v>373</v>
      </c>
      <c r="S9" s="8">
        <v>58</v>
      </c>
      <c r="T9" s="8">
        <v>52</v>
      </c>
      <c r="U9" s="8">
        <v>102</v>
      </c>
      <c r="V9" s="8">
        <v>58</v>
      </c>
      <c r="W9" s="8">
        <v>88</v>
      </c>
      <c r="X9" s="62">
        <f>SUM(S9:W9)</f>
        <v>358</v>
      </c>
    </row>
    <row r="10" spans="1:8" ht="12.75">
      <c r="A10" s="2"/>
      <c r="B10" s="54"/>
      <c r="C10" s="55"/>
      <c r="D10" s="55"/>
      <c r="E10" s="55"/>
      <c r="F10" s="55"/>
      <c r="G10" s="55"/>
      <c r="H10" s="9"/>
    </row>
    <row r="11" spans="1:24" ht="12.75" customHeight="1">
      <c r="A11" s="43" t="s">
        <v>22</v>
      </c>
      <c r="B11" s="186">
        <f>(F7+F8+F9)/F12</f>
        <v>0.15501618122977345</v>
      </c>
      <c r="C11" s="186"/>
      <c r="D11" s="186"/>
      <c r="E11" s="186"/>
      <c r="F11" s="186"/>
      <c r="G11" s="186">
        <f>(L7+L8+L9)/L12</f>
        <v>0.17906602254428342</v>
      </c>
      <c r="H11" s="186"/>
      <c r="I11" s="186"/>
      <c r="J11" s="186"/>
      <c r="K11" s="186"/>
      <c r="L11" s="186"/>
      <c r="M11" s="186">
        <f>(R7+R8+R9)/R12</f>
        <v>0.20208824520040417</v>
      </c>
      <c r="N11" s="186"/>
      <c r="O11" s="186"/>
      <c r="P11" s="186"/>
      <c r="Q11" s="186"/>
      <c r="R11" s="186"/>
      <c r="S11" s="186">
        <f>(X7+X8+X9)/X12</f>
        <v>0.21098726114649682</v>
      </c>
      <c r="T11" s="186"/>
      <c r="U11" s="186"/>
      <c r="V11" s="186"/>
      <c r="W11" s="186"/>
      <c r="X11" s="186"/>
    </row>
    <row r="12" spans="1:24" ht="12.75">
      <c r="A12" s="14" t="s">
        <v>3</v>
      </c>
      <c r="B12" s="185"/>
      <c r="C12" s="185"/>
      <c r="D12" s="185"/>
      <c r="E12" s="185"/>
      <c r="F12" s="53">
        <f>1985+1105</f>
        <v>3090</v>
      </c>
      <c r="G12" s="185"/>
      <c r="H12" s="185"/>
      <c r="I12" s="185"/>
      <c r="J12" s="185"/>
      <c r="K12" s="185"/>
      <c r="L12" s="53">
        <f>1936+1169</f>
        <v>3105</v>
      </c>
      <c r="M12" s="184"/>
      <c r="N12" s="184"/>
      <c r="O12" s="184"/>
      <c r="P12" s="184"/>
      <c r="Q12" s="184"/>
      <c r="R12" s="53">
        <f>1708+1261</f>
        <v>2969</v>
      </c>
      <c r="S12" s="184"/>
      <c r="T12" s="184"/>
      <c r="U12" s="184"/>
      <c r="V12" s="184"/>
      <c r="W12" s="184"/>
      <c r="X12" s="53">
        <f>1554+958</f>
        <v>2512</v>
      </c>
    </row>
    <row r="13" spans="1:9" ht="12.75">
      <c r="A13" s="20" t="s">
        <v>31</v>
      </c>
      <c r="B13" s="9"/>
      <c r="C13" s="9"/>
      <c r="D13" s="9"/>
      <c r="E13" s="9"/>
      <c r="F13" s="9"/>
      <c r="G13" s="9"/>
      <c r="H13" s="9"/>
      <c r="I13" s="9"/>
    </row>
    <row r="14" spans="1:9" ht="12.75">
      <c r="A14" s="158" t="s">
        <v>151</v>
      </c>
      <c r="B14" s="9"/>
      <c r="C14" s="9"/>
      <c r="D14" s="9"/>
      <c r="E14" s="9"/>
      <c r="F14" s="9"/>
      <c r="G14" s="9"/>
      <c r="H14" s="9"/>
      <c r="I14" s="9"/>
    </row>
    <row r="15" spans="1:9" ht="12.75">
      <c r="A15" s="158"/>
      <c r="B15" s="9"/>
      <c r="C15" s="9"/>
      <c r="D15" s="9"/>
      <c r="E15" s="9"/>
      <c r="F15" s="9"/>
      <c r="G15" s="9"/>
      <c r="H15" s="9"/>
      <c r="I15" s="9"/>
    </row>
    <row r="16" spans="1:9" ht="12.75">
      <c r="A16" s="158"/>
      <c r="B16" s="9"/>
      <c r="C16" s="9"/>
      <c r="D16" s="9"/>
      <c r="E16" s="9"/>
      <c r="F16" s="9"/>
      <c r="G16" s="9"/>
      <c r="H16" s="9"/>
      <c r="I16" s="9"/>
    </row>
    <row r="17" spans="1:9" ht="12.75">
      <c r="A17" s="158"/>
      <c r="B17" s="9"/>
      <c r="C17" s="9"/>
      <c r="D17" s="9"/>
      <c r="E17" s="9"/>
      <c r="F17" s="9"/>
      <c r="G17" s="9"/>
      <c r="H17" s="9"/>
      <c r="I17" s="9"/>
    </row>
    <row r="18" spans="1:9" ht="12.75">
      <c r="A18" s="158"/>
      <c r="B18" s="9"/>
      <c r="C18" s="9"/>
      <c r="D18" s="9"/>
      <c r="E18" s="9"/>
      <c r="F18" s="9"/>
      <c r="G18" s="9"/>
      <c r="H18" s="9"/>
      <c r="I18" s="9"/>
    </row>
    <row r="19" spans="1:9" ht="12.75">
      <c r="A19" s="158"/>
      <c r="B19" s="9"/>
      <c r="C19" s="9"/>
      <c r="D19" s="9"/>
      <c r="E19" s="9"/>
      <c r="F19" s="9"/>
      <c r="G19" s="9"/>
      <c r="H19" s="9"/>
      <c r="I19" s="9"/>
    </row>
    <row r="20" spans="1:9" ht="12.75">
      <c r="A20" s="158"/>
      <c r="B20" s="9"/>
      <c r="C20" s="9"/>
      <c r="D20" s="9"/>
      <c r="E20" s="9"/>
      <c r="F20" s="9"/>
      <c r="G20" s="9"/>
      <c r="H20" s="9"/>
      <c r="I20" s="9"/>
    </row>
    <row r="21" spans="1:9" ht="12.75">
      <c r="A21" s="20"/>
      <c r="B21" s="9"/>
      <c r="C21" s="9"/>
      <c r="D21" s="9"/>
      <c r="E21" s="9"/>
      <c r="F21" s="9"/>
      <c r="G21" s="9"/>
      <c r="H21" s="9"/>
      <c r="I21" s="9"/>
    </row>
  </sheetData>
  <mergeCells count="15">
    <mergeCell ref="A2:Y2"/>
    <mergeCell ref="M11:R11"/>
    <mergeCell ref="M12:Q12"/>
    <mergeCell ref="A4:A5"/>
    <mergeCell ref="B4:X4"/>
    <mergeCell ref="S11:X11"/>
    <mergeCell ref="B5:F5"/>
    <mergeCell ref="G5:L5"/>
    <mergeCell ref="M5:R5"/>
    <mergeCell ref="S5:X5"/>
    <mergeCell ref="S12:W12"/>
    <mergeCell ref="B12:E12"/>
    <mergeCell ref="G11:L11"/>
    <mergeCell ref="G12:K12"/>
    <mergeCell ref="B11:F11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3:E15"/>
  <sheetViews>
    <sheetView workbookViewId="0" topLeftCell="A1">
      <selection activeCell="A1" sqref="A1:G25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3" spans="1:5" ht="15.75">
      <c r="A3" s="187" t="s">
        <v>139</v>
      </c>
      <c r="B3" s="187"/>
      <c r="C3" s="187"/>
      <c r="D3" s="187"/>
      <c r="E3" s="187"/>
    </row>
    <row r="5" spans="1:4" ht="12.75">
      <c r="A5" s="222" t="s">
        <v>121</v>
      </c>
      <c r="B5" s="222"/>
      <c r="C5" s="222"/>
      <c r="D5" s="222"/>
    </row>
    <row r="6" spans="1:4" ht="12.75">
      <c r="A6" s="2"/>
      <c r="B6" s="120" t="s">
        <v>0</v>
      </c>
      <c r="C6" s="120" t="s">
        <v>1</v>
      </c>
      <c r="D6" s="120" t="s">
        <v>2</v>
      </c>
    </row>
    <row r="7" spans="1:4" ht="12.75">
      <c r="A7" s="14" t="s">
        <v>122</v>
      </c>
      <c r="B7" s="198"/>
      <c r="C7" s="199"/>
      <c r="D7" s="200"/>
    </row>
    <row r="8" spans="1:4" ht="12.75">
      <c r="A8" s="119" t="s">
        <v>8</v>
      </c>
      <c r="B8" s="3">
        <v>0</v>
      </c>
      <c r="C8" s="4">
        <v>0</v>
      </c>
      <c r="D8" s="121">
        <v>0</v>
      </c>
    </row>
    <row r="9" spans="1:4" ht="12.75">
      <c r="A9" s="119" t="s">
        <v>9</v>
      </c>
      <c r="B9" s="5">
        <v>0</v>
      </c>
      <c r="C9" s="6">
        <v>0</v>
      </c>
      <c r="D9" s="122">
        <v>0</v>
      </c>
    </row>
    <row r="10" spans="1:4" ht="12.75">
      <c r="A10" s="119" t="s">
        <v>10</v>
      </c>
      <c r="B10" s="7">
        <v>0</v>
      </c>
      <c r="C10" s="8">
        <v>0</v>
      </c>
      <c r="D10" s="123">
        <v>0</v>
      </c>
    </row>
    <row r="11" spans="1:4" ht="12.75">
      <c r="A11" s="14" t="s">
        <v>123</v>
      </c>
      <c r="B11" s="198"/>
      <c r="C11" s="199"/>
      <c r="D11" s="200"/>
    </row>
    <row r="12" spans="1:4" ht="12.75">
      <c r="A12" s="119" t="s">
        <v>8</v>
      </c>
      <c r="B12" s="149" t="s">
        <v>134</v>
      </c>
      <c r="C12" s="4">
        <v>0</v>
      </c>
      <c r="D12" s="121">
        <v>0</v>
      </c>
    </row>
    <row r="13" spans="1:4" ht="12.75">
      <c r="A13" s="119" t="s">
        <v>9</v>
      </c>
      <c r="B13" s="150" t="s">
        <v>134</v>
      </c>
      <c r="C13" s="6">
        <v>0</v>
      </c>
      <c r="D13" s="152" t="s">
        <v>134</v>
      </c>
    </row>
    <row r="14" spans="1:4" ht="12.75">
      <c r="A14" s="119" t="s">
        <v>10</v>
      </c>
      <c r="B14" s="7">
        <v>0</v>
      </c>
      <c r="C14" s="151" t="s">
        <v>134</v>
      </c>
      <c r="D14" s="123">
        <v>0</v>
      </c>
    </row>
    <row r="15" ht="12.75">
      <c r="A15" s="157" t="s">
        <v>135</v>
      </c>
    </row>
  </sheetData>
  <mergeCells count="4">
    <mergeCell ref="A3:E3"/>
    <mergeCell ref="A5:D5"/>
    <mergeCell ref="B7:D7"/>
    <mergeCell ref="B11:D11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16"/>
  <sheetViews>
    <sheetView workbookViewId="0" topLeftCell="A1">
      <selection activeCell="A1" sqref="A1:G24"/>
    </sheetView>
  </sheetViews>
  <sheetFormatPr defaultColWidth="9.140625" defaultRowHeight="12.75"/>
  <cols>
    <col min="1" max="1" width="37.421875" style="0" customWidth="1"/>
    <col min="2" max="2" width="11.00390625" style="0" customWidth="1"/>
    <col min="3" max="3" width="11.7109375" style="0" customWidth="1"/>
    <col min="4" max="4" width="13.7109375" style="0" customWidth="1"/>
    <col min="5" max="5" width="12.7109375" style="0" customWidth="1"/>
    <col min="6" max="6" width="10.140625" style="0" customWidth="1"/>
    <col min="7" max="23" width="7.57421875" style="0" customWidth="1"/>
    <col min="24" max="24" width="8.421875" style="0" customWidth="1"/>
    <col min="25" max="25" width="8.140625" style="0" customWidth="1"/>
  </cols>
  <sheetData>
    <row r="2" spans="1:7" ht="12.75">
      <c r="A2" s="223" t="s">
        <v>124</v>
      </c>
      <c r="B2" s="223"/>
      <c r="C2" s="223"/>
      <c r="D2" s="223"/>
      <c r="E2" s="223"/>
      <c r="F2" s="223"/>
      <c r="G2" s="223"/>
    </row>
    <row r="4" spans="1:6" ht="12.75">
      <c r="A4" s="184"/>
      <c r="B4" s="224" t="s">
        <v>133</v>
      </c>
      <c r="C4" s="224"/>
      <c r="D4" s="224"/>
      <c r="E4" s="224"/>
      <c r="F4" s="225" t="s">
        <v>27</v>
      </c>
    </row>
    <row r="5" spans="1:8" ht="33.75" customHeight="1">
      <c r="A5" s="184"/>
      <c r="B5" s="125" t="s">
        <v>132</v>
      </c>
      <c r="C5" s="125" t="s">
        <v>131</v>
      </c>
      <c r="D5" s="125" t="s">
        <v>128</v>
      </c>
      <c r="E5" s="125" t="s">
        <v>129</v>
      </c>
      <c r="F5" s="225"/>
      <c r="H5" s="124"/>
    </row>
    <row r="6" spans="1:6" ht="12.75">
      <c r="A6" s="116" t="s">
        <v>125</v>
      </c>
      <c r="B6" s="146"/>
      <c r="C6" s="147"/>
      <c r="D6" s="147"/>
      <c r="E6" s="147"/>
      <c r="F6" s="148"/>
    </row>
    <row r="7" spans="1:6" ht="12.75">
      <c r="A7" s="119" t="s">
        <v>8</v>
      </c>
      <c r="B7" s="3">
        <v>4</v>
      </c>
      <c r="C7" s="4">
        <v>8</v>
      </c>
      <c r="D7" s="4">
        <v>2</v>
      </c>
      <c r="E7" s="4">
        <v>2</v>
      </c>
      <c r="F7" s="121">
        <f>SUM(B7:E7)</f>
        <v>16</v>
      </c>
    </row>
    <row r="8" spans="1:6" ht="12.75">
      <c r="A8" s="119" t="s">
        <v>10</v>
      </c>
      <c r="B8" s="5">
        <v>3</v>
      </c>
      <c r="C8" s="6">
        <v>29</v>
      </c>
      <c r="D8" s="6">
        <v>2</v>
      </c>
      <c r="E8" s="6">
        <v>3</v>
      </c>
      <c r="F8" s="122">
        <f>SUM(B8:E8)</f>
        <v>37</v>
      </c>
    </row>
    <row r="9" spans="1:6" ht="12.75">
      <c r="A9" s="119" t="s">
        <v>9</v>
      </c>
      <c r="B9" s="7">
        <v>1</v>
      </c>
      <c r="C9" s="8">
        <v>3</v>
      </c>
      <c r="D9" s="8"/>
      <c r="E9" s="8"/>
      <c r="F9" s="123">
        <f>SUM(B9:E9)</f>
        <v>4</v>
      </c>
    </row>
    <row r="10" spans="1:6" ht="12.75">
      <c r="A10" s="116" t="s">
        <v>126</v>
      </c>
      <c r="B10" s="146"/>
      <c r="C10" s="147"/>
      <c r="D10" s="147"/>
      <c r="E10" s="147"/>
      <c r="F10" s="148"/>
    </row>
    <row r="11" spans="1:6" ht="12.75">
      <c r="A11" s="119" t="s">
        <v>8</v>
      </c>
      <c r="B11" s="3">
        <v>4</v>
      </c>
      <c r="C11" s="4">
        <v>4</v>
      </c>
      <c r="D11" s="4"/>
      <c r="E11" s="4">
        <v>2</v>
      </c>
      <c r="F11" s="121">
        <f>SUM(B11:E11)</f>
        <v>10</v>
      </c>
    </row>
    <row r="12" spans="1:6" ht="12.75">
      <c r="A12" s="119" t="s">
        <v>10</v>
      </c>
      <c r="B12" s="5">
        <v>2</v>
      </c>
      <c r="C12" s="6">
        <v>33</v>
      </c>
      <c r="D12" s="6">
        <v>1</v>
      </c>
      <c r="E12" s="6">
        <v>2</v>
      </c>
      <c r="F12" s="122">
        <f>SUM(B12:E12)</f>
        <v>38</v>
      </c>
    </row>
    <row r="13" spans="1:6" ht="12.75">
      <c r="A13" s="119" t="s">
        <v>9</v>
      </c>
      <c r="B13" s="7">
        <v>1</v>
      </c>
      <c r="C13" s="8">
        <v>2</v>
      </c>
      <c r="D13" s="8"/>
      <c r="E13" s="8"/>
      <c r="F13" s="123">
        <f>SUM(B13:E13)</f>
        <v>3</v>
      </c>
    </row>
    <row r="14" spans="1:6" ht="12.75">
      <c r="A14" s="116" t="s">
        <v>127</v>
      </c>
      <c r="B14" s="146"/>
      <c r="C14" s="147"/>
      <c r="D14" s="147"/>
      <c r="E14" s="147"/>
      <c r="F14" s="148"/>
    </row>
    <row r="15" spans="1:6" ht="12.75">
      <c r="A15" s="119" t="s">
        <v>10</v>
      </c>
      <c r="B15" s="3">
        <v>3</v>
      </c>
      <c r="C15" s="4">
        <v>34</v>
      </c>
      <c r="D15" s="4">
        <v>1</v>
      </c>
      <c r="E15" s="4">
        <v>2</v>
      </c>
      <c r="F15" s="121">
        <f>SUM(B15:E15)</f>
        <v>40</v>
      </c>
    </row>
    <row r="16" spans="1:6" ht="12.75">
      <c r="A16" s="119" t="s">
        <v>9</v>
      </c>
      <c r="B16" s="7">
        <v>1</v>
      </c>
      <c r="C16" s="8">
        <v>2</v>
      </c>
      <c r="D16" s="8"/>
      <c r="E16" s="8"/>
      <c r="F16" s="123">
        <f>SUM(B16:E16)</f>
        <v>3</v>
      </c>
    </row>
  </sheetData>
  <mergeCells count="4">
    <mergeCell ref="A2:G2"/>
    <mergeCell ref="B4:E4"/>
    <mergeCell ref="F4:F5"/>
    <mergeCell ref="A4:A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Y31"/>
  <sheetViews>
    <sheetView workbookViewId="0" topLeftCell="A13">
      <selection activeCell="A1" sqref="A1:E32"/>
    </sheetView>
  </sheetViews>
  <sheetFormatPr defaultColWidth="9.140625" defaultRowHeight="12.75"/>
  <cols>
    <col min="1" max="1" width="119.28125" style="103" customWidth="1"/>
    <col min="2" max="2" width="12.7109375" style="0" customWidth="1"/>
    <col min="3" max="3" width="18.7109375" style="0" customWidth="1"/>
    <col min="4" max="4" width="16.8515625" style="0" customWidth="1"/>
    <col min="5" max="5" width="12.28125" style="0" customWidth="1"/>
  </cols>
  <sheetData>
    <row r="2" spans="1:5" ht="12.75">
      <c r="A2" s="226" t="s">
        <v>98</v>
      </c>
      <c r="B2" s="222" t="s">
        <v>109</v>
      </c>
      <c r="C2" s="222"/>
      <c r="D2" s="222"/>
      <c r="E2" s="222"/>
    </row>
    <row r="3" spans="1:5" ht="25.5">
      <c r="A3" s="226"/>
      <c r="B3" s="77" t="s">
        <v>99</v>
      </c>
      <c r="C3" s="77" t="s">
        <v>100</v>
      </c>
      <c r="D3" s="77" t="s">
        <v>101</v>
      </c>
      <c r="E3" s="77" t="s">
        <v>102</v>
      </c>
    </row>
    <row r="4" spans="1:18" s="9" customFormat="1" ht="15">
      <c r="A4" s="106" t="s">
        <v>60</v>
      </c>
      <c r="B4" s="105"/>
      <c r="C4" s="105"/>
      <c r="D4" s="105"/>
      <c r="E4" s="105"/>
      <c r="F4" s="102"/>
      <c r="G4" s="102"/>
      <c r="H4" s="102"/>
      <c r="I4" s="102"/>
      <c r="J4" s="102"/>
      <c r="K4" s="96"/>
      <c r="L4" s="96"/>
      <c r="M4" s="96"/>
      <c r="N4" s="96"/>
      <c r="O4" s="96"/>
      <c r="P4" s="96"/>
      <c r="Q4" s="96"/>
      <c r="R4" s="96"/>
    </row>
    <row r="5" spans="1:25" ht="28.5">
      <c r="A5" s="110" t="s">
        <v>61</v>
      </c>
      <c r="B5" s="175">
        <v>6.56</v>
      </c>
      <c r="C5" s="176">
        <v>7.19</v>
      </c>
      <c r="D5" s="176">
        <v>6.45</v>
      </c>
      <c r="E5" s="177">
        <v>6.38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29.25">
      <c r="A6" s="110" t="s">
        <v>107</v>
      </c>
      <c r="B6" s="181">
        <v>6.91</v>
      </c>
      <c r="C6" s="182">
        <v>7.15</v>
      </c>
      <c r="D6" s="182">
        <v>6.63</v>
      </c>
      <c r="E6" s="183">
        <v>6.56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14.25">
      <c r="A7" s="106" t="s">
        <v>62</v>
      </c>
      <c r="B7" s="227"/>
      <c r="C7" s="227"/>
      <c r="D7" s="227"/>
      <c r="E7" s="227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4.25">
      <c r="A8" s="107" t="s">
        <v>63</v>
      </c>
      <c r="B8" s="175">
        <v>6.94</v>
      </c>
      <c r="C8" s="176">
        <v>7.93</v>
      </c>
      <c r="D8" s="176">
        <v>7.56</v>
      </c>
      <c r="E8" s="177">
        <v>7.31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5">
      <c r="A9" s="107" t="s">
        <v>103</v>
      </c>
      <c r="B9" s="178">
        <v>7.29</v>
      </c>
      <c r="C9" s="179">
        <v>7.68</v>
      </c>
      <c r="D9" s="179">
        <v>7.51</v>
      </c>
      <c r="E9" s="180">
        <v>7.42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29.25">
      <c r="A10" s="108" t="s">
        <v>104</v>
      </c>
      <c r="B10" s="178">
        <v>7.66</v>
      </c>
      <c r="C10" s="179">
        <v>7.95</v>
      </c>
      <c r="D10" s="179">
        <v>7.57</v>
      </c>
      <c r="E10" s="180">
        <v>7.5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ht="14.25">
      <c r="A11" s="107" t="s">
        <v>64</v>
      </c>
      <c r="B11" s="181">
        <v>8.12</v>
      </c>
      <c r="C11" s="182">
        <v>7.96</v>
      </c>
      <c r="D11" s="182">
        <v>8.19</v>
      </c>
      <c r="E11" s="183">
        <v>7.84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7"/>
    </row>
    <row r="12" spans="1:25" ht="14.25">
      <c r="A12" s="106" t="s">
        <v>65</v>
      </c>
      <c r="B12" s="227"/>
      <c r="C12" s="227"/>
      <c r="D12" s="227"/>
      <c r="E12" s="227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7"/>
    </row>
    <row r="13" spans="1:25" ht="14.25">
      <c r="A13" s="107" t="s">
        <v>66</v>
      </c>
      <c r="B13" s="175">
        <v>8.51</v>
      </c>
      <c r="C13" s="176">
        <v>8.15</v>
      </c>
      <c r="D13" s="176">
        <v>8.78</v>
      </c>
      <c r="E13" s="177">
        <v>8.63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7"/>
    </row>
    <row r="14" spans="1:25" ht="14.25">
      <c r="A14" s="107" t="s">
        <v>67</v>
      </c>
      <c r="B14" s="178">
        <v>8.48</v>
      </c>
      <c r="C14" s="179">
        <v>8.85</v>
      </c>
      <c r="D14" s="179">
        <v>8.53</v>
      </c>
      <c r="E14" s="180">
        <v>8.26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7"/>
    </row>
    <row r="15" spans="1:25" ht="14.25">
      <c r="A15" s="107" t="s">
        <v>68</v>
      </c>
      <c r="B15" s="178">
        <v>7.75</v>
      </c>
      <c r="C15" s="179">
        <v>8.48</v>
      </c>
      <c r="D15" s="179">
        <v>7.61</v>
      </c>
      <c r="E15" s="180">
        <v>7.5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</row>
    <row r="16" spans="1:25" ht="14.25">
      <c r="A16" s="107" t="s">
        <v>69</v>
      </c>
      <c r="B16" s="178">
        <v>7.81</v>
      </c>
      <c r="C16" s="179">
        <v>8.33</v>
      </c>
      <c r="D16" s="179">
        <v>7.88</v>
      </c>
      <c r="E16" s="180">
        <v>7.63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7"/>
    </row>
    <row r="17" spans="1:25" ht="14.25">
      <c r="A17" s="107" t="s">
        <v>70</v>
      </c>
      <c r="B17" s="181">
        <v>8.45</v>
      </c>
      <c r="C17" s="182">
        <v>8.82</v>
      </c>
      <c r="D17" s="182">
        <v>8.3</v>
      </c>
      <c r="E17" s="183">
        <v>8.28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7"/>
    </row>
    <row r="18" spans="1:25" ht="14.25">
      <c r="A18" s="106" t="s">
        <v>71</v>
      </c>
      <c r="B18" s="227"/>
      <c r="C18" s="227"/>
      <c r="D18" s="227"/>
      <c r="E18" s="227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7"/>
    </row>
    <row r="19" spans="1:25" ht="15">
      <c r="A19" s="107" t="s">
        <v>105</v>
      </c>
      <c r="B19" s="175">
        <v>7.73</v>
      </c>
      <c r="C19" s="176">
        <v>7.36</v>
      </c>
      <c r="D19" s="176">
        <v>7.55</v>
      </c>
      <c r="E19" s="177">
        <v>6.93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7"/>
    </row>
    <row r="20" spans="1:25" ht="30">
      <c r="A20" s="108" t="s">
        <v>106</v>
      </c>
      <c r="B20" s="178">
        <v>7.42</v>
      </c>
      <c r="C20" s="179">
        <v>6.76</v>
      </c>
      <c r="D20" s="179">
        <v>7.65</v>
      </c>
      <c r="E20" s="180">
        <v>6.87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7"/>
    </row>
    <row r="21" spans="1:25" ht="14.25">
      <c r="A21" s="108" t="s">
        <v>72</v>
      </c>
      <c r="B21" s="178">
        <v>7.44</v>
      </c>
      <c r="C21" s="179">
        <v>8.06</v>
      </c>
      <c r="D21" s="179">
        <v>7.25</v>
      </c>
      <c r="E21" s="180">
        <v>6.82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7"/>
    </row>
    <row r="22" spans="1:25" ht="28.5">
      <c r="A22" s="108" t="s">
        <v>73</v>
      </c>
      <c r="B22" s="181">
        <v>7.43</v>
      </c>
      <c r="C22" s="182">
        <v>7.27</v>
      </c>
      <c r="D22" s="182">
        <v>7.45</v>
      </c>
      <c r="E22" s="183">
        <v>6.2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</row>
    <row r="23" spans="1:25" ht="14.25">
      <c r="A23" s="109" t="s">
        <v>74</v>
      </c>
      <c r="B23" s="227"/>
      <c r="C23" s="227"/>
      <c r="D23" s="227"/>
      <c r="E23" s="22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7"/>
    </row>
    <row r="24" spans="1:25" ht="14.25">
      <c r="A24" s="108" t="s">
        <v>75</v>
      </c>
      <c r="B24" s="175">
        <v>6.95</v>
      </c>
      <c r="C24" s="176">
        <v>7.26</v>
      </c>
      <c r="D24" s="176">
        <v>7.06</v>
      </c>
      <c r="E24" s="177">
        <v>6.73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7"/>
    </row>
    <row r="25" spans="1:25" ht="14.25">
      <c r="A25" s="108" t="s">
        <v>76</v>
      </c>
      <c r="B25" s="178">
        <v>6.86</v>
      </c>
      <c r="C25" s="179">
        <v>6.97</v>
      </c>
      <c r="D25" s="179">
        <v>6.76</v>
      </c>
      <c r="E25" s="180">
        <v>6.81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7"/>
    </row>
    <row r="26" spans="1:25" ht="14.25">
      <c r="A26" s="108" t="s">
        <v>77</v>
      </c>
      <c r="B26" s="178">
        <v>7.37</v>
      </c>
      <c r="C26" s="179">
        <v>6.81</v>
      </c>
      <c r="D26" s="179">
        <v>6.96</v>
      </c>
      <c r="E26" s="180">
        <v>7.02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8"/>
      <c r="S26" s="96"/>
      <c r="T26" s="96"/>
      <c r="U26" s="96"/>
      <c r="V26" s="96"/>
      <c r="W26" s="96"/>
      <c r="X26" s="96"/>
      <c r="Y26" s="97"/>
    </row>
    <row r="27" spans="1:25" ht="14.25">
      <c r="A27" s="108" t="s">
        <v>78</v>
      </c>
      <c r="B27" s="178">
        <v>8.04</v>
      </c>
      <c r="C27" s="179">
        <v>7.9</v>
      </c>
      <c r="D27" s="179">
        <v>8.03</v>
      </c>
      <c r="E27" s="180">
        <v>7.81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7"/>
    </row>
    <row r="28" spans="1:25" ht="14.25">
      <c r="A28" s="108" t="s">
        <v>79</v>
      </c>
      <c r="B28" s="178">
        <v>7.76</v>
      </c>
      <c r="C28" s="179">
        <v>8.15</v>
      </c>
      <c r="D28" s="179">
        <v>7.7</v>
      </c>
      <c r="E28" s="180">
        <v>7.55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</row>
    <row r="29" spans="1:25" ht="28.5">
      <c r="A29" s="108" t="s">
        <v>80</v>
      </c>
      <c r="B29" s="181">
        <v>8.64</v>
      </c>
      <c r="C29" s="182">
        <v>9.11</v>
      </c>
      <c r="D29" s="182">
        <v>8.99</v>
      </c>
      <c r="E29" s="183">
        <v>8.74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7"/>
    </row>
    <row r="30" spans="1:25" ht="12.75">
      <c r="A30" s="104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7"/>
    </row>
    <row r="31" ht="18.75">
      <c r="A31" s="170" t="s">
        <v>152</v>
      </c>
    </row>
  </sheetData>
  <mergeCells count="6">
    <mergeCell ref="A2:A3"/>
    <mergeCell ref="B23:E23"/>
    <mergeCell ref="B2:E2"/>
    <mergeCell ref="B12:E12"/>
    <mergeCell ref="B7:E7"/>
    <mergeCell ref="B18:E1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V34"/>
  <sheetViews>
    <sheetView workbookViewId="0" topLeftCell="A14">
      <selection activeCell="A1" sqref="A1:E35"/>
    </sheetView>
  </sheetViews>
  <sheetFormatPr defaultColWidth="9.140625" defaultRowHeight="12.75"/>
  <cols>
    <col min="1" max="1" width="136.57421875" style="103" customWidth="1"/>
    <col min="2" max="2" width="15.421875" style="0" customWidth="1"/>
    <col min="3" max="3" width="21.00390625" style="0" customWidth="1"/>
    <col min="4" max="4" width="20.28125" style="0" customWidth="1"/>
    <col min="5" max="5" width="16.8515625" style="0" customWidth="1"/>
  </cols>
  <sheetData>
    <row r="2" spans="1:5" ht="12.75">
      <c r="A2" s="226" t="s">
        <v>108</v>
      </c>
      <c r="B2" s="222" t="s">
        <v>109</v>
      </c>
      <c r="C2" s="222"/>
      <c r="D2" s="222"/>
      <c r="E2" s="222"/>
    </row>
    <row r="3" spans="1:5" ht="25.5">
      <c r="A3" s="226"/>
      <c r="B3" s="77" t="s">
        <v>99</v>
      </c>
      <c r="C3" s="77" t="s">
        <v>100</v>
      </c>
      <c r="D3" s="77" t="s">
        <v>101</v>
      </c>
      <c r="E3" s="77" t="s">
        <v>102</v>
      </c>
    </row>
    <row r="4" spans="1:22" s="78" customFormat="1" ht="15">
      <c r="A4" s="162" t="s">
        <v>60</v>
      </c>
      <c r="B4" s="105"/>
      <c r="C4" s="105"/>
      <c r="D4" s="105"/>
      <c r="E4" s="105"/>
      <c r="F4" s="99"/>
      <c r="G4" s="99"/>
      <c r="H4" s="100"/>
      <c r="I4" s="100"/>
      <c r="J4" s="52"/>
      <c r="K4" s="52"/>
      <c r="L4" s="52"/>
      <c r="M4" s="100"/>
      <c r="N4" s="100"/>
      <c r="O4" s="100"/>
      <c r="P4" s="52"/>
      <c r="Q4" s="52"/>
      <c r="R4" s="52"/>
      <c r="S4" s="52"/>
      <c r="T4" s="52"/>
      <c r="U4" s="52"/>
      <c r="V4" s="52"/>
    </row>
    <row r="5" spans="1:22" s="78" customFormat="1" ht="14.25">
      <c r="A5" s="163" t="s">
        <v>61</v>
      </c>
      <c r="B5" s="175">
        <v>7.16</v>
      </c>
      <c r="C5" s="176">
        <v>5.9</v>
      </c>
      <c r="D5" s="176">
        <v>6.45</v>
      </c>
      <c r="E5" s="177">
        <v>6.51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78" customFormat="1" ht="24">
      <c r="A6" s="163" t="s">
        <v>113</v>
      </c>
      <c r="B6" s="178">
        <v>7.05</v>
      </c>
      <c r="C6" s="179">
        <v>5.81</v>
      </c>
      <c r="D6" s="179">
        <v>6.71</v>
      </c>
      <c r="E6" s="180">
        <v>6.72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s="78" customFormat="1" ht="24">
      <c r="A7" s="164" t="s">
        <v>114</v>
      </c>
      <c r="B7" s="178">
        <v>7.43</v>
      </c>
      <c r="C7" s="179">
        <v>7.48</v>
      </c>
      <c r="D7" s="179">
        <v>6.89</v>
      </c>
      <c r="E7" s="180">
        <v>6.51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V7" s="100"/>
    </row>
    <row r="8" spans="1:22" s="78" customFormat="1" ht="14.25">
      <c r="A8" s="164" t="s">
        <v>81</v>
      </c>
      <c r="B8" s="178">
        <v>7.06</v>
      </c>
      <c r="C8" s="179">
        <v>7.61</v>
      </c>
      <c r="D8" s="179">
        <v>6.76</v>
      </c>
      <c r="E8" s="180">
        <v>6.58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s="78" customFormat="1" ht="14.25">
      <c r="A9" s="164" t="s">
        <v>82</v>
      </c>
      <c r="B9" s="181">
        <v>7.75</v>
      </c>
      <c r="C9" s="182">
        <v>7.56</v>
      </c>
      <c r="D9" s="182">
        <v>7.31</v>
      </c>
      <c r="E9" s="183">
        <v>7.16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100"/>
    </row>
    <row r="10" spans="1:22" ht="14.25">
      <c r="A10" s="165" t="s">
        <v>62</v>
      </c>
      <c r="B10" s="228"/>
      <c r="C10" s="228"/>
      <c r="D10" s="228"/>
      <c r="E10" s="228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2" ht="14.25">
      <c r="A11" s="166" t="s">
        <v>83</v>
      </c>
      <c r="B11" s="175">
        <v>7.84</v>
      </c>
      <c r="C11" s="176">
        <v>7.71</v>
      </c>
      <c r="D11" s="176">
        <v>6.99</v>
      </c>
      <c r="E11" s="177">
        <v>7.31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ht="14.25">
      <c r="A12" s="166" t="s">
        <v>115</v>
      </c>
      <c r="B12" s="178">
        <v>7.89</v>
      </c>
      <c r="C12" s="179">
        <v>7.75</v>
      </c>
      <c r="D12" s="179">
        <v>7.39</v>
      </c>
      <c r="E12" s="180">
        <v>7.44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ht="24">
      <c r="A13" s="164" t="s">
        <v>116</v>
      </c>
      <c r="B13" s="178">
        <v>7.33</v>
      </c>
      <c r="C13" s="179">
        <v>8.19</v>
      </c>
      <c r="D13" s="179">
        <v>7.39</v>
      </c>
      <c r="E13" s="180">
        <v>7.2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ht="14.25">
      <c r="A14" s="167" t="s">
        <v>84</v>
      </c>
      <c r="B14" s="178">
        <v>8.11</v>
      </c>
      <c r="C14" s="179">
        <v>8.51</v>
      </c>
      <c r="D14" s="179">
        <v>7.81</v>
      </c>
      <c r="E14" s="180">
        <v>7.68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/>
      <c r="V14" s="96"/>
    </row>
    <row r="15" spans="1:22" ht="14.25">
      <c r="A15" s="166" t="s">
        <v>85</v>
      </c>
      <c r="B15" s="181">
        <v>8.04</v>
      </c>
      <c r="C15" s="182">
        <v>8.72</v>
      </c>
      <c r="D15" s="182">
        <v>7.84</v>
      </c>
      <c r="E15" s="183">
        <v>7.71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96"/>
    </row>
    <row r="16" spans="1:22" ht="14.25">
      <c r="A16" s="165" t="s">
        <v>65</v>
      </c>
      <c r="B16" s="228"/>
      <c r="C16" s="228"/>
      <c r="D16" s="228"/>
      <c r="E16" s="228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7"/>
      <c r="V16" s="96"/>
    </row>
    <row r="17" spans="1:22" ht="14.25">
      <c r="A17" s="166" t="s">
        <v>86</v>
      </c>
      <c r="B17" s="175">
        <v>8.66</v>
      </c>
      <c r="C17" s="176">
        <v>9.37</v>
      </c>
      <c r="D17" s="176">
        <v>8.55</v>
      </c>
      <c r="E17" s="177">
        <v>8.53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  <c r="V17" s="96"/>
    </row>
    <row r="18" spans="1:22" ht="14.25">
      <c r="A18" s="166" t="s">
        <v>87</v>
      </c>
      <c r="B18" s="178">
        <v>8.92</v>
      </c>
      <c r="C18" s="179">
        <v>9.47</v>
      </c>
      <c r="D18" s="179">
        <v>8.53</v>
      </c>
      <c r="E18" s="180">
        <v>8.26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7"/>
      <c r="V18" s="96"/>
    </row>
    <row r="19" spans="1:22" ht="14.25">
      <c r="A19" s="166" t="s">
        <v>88</v>
      </c>
      <c r="B19" s="178">
        <v>8.77</v>
      </c>
      <c r="C19" s="179">
        <v>8.84</v>
      </c>
      <c r="D19" s="179">
        <v>7.71</v>
      </c>
      <c r="E19" s="180">
        <v>7.52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  <c r="V19" s="96"/>
    </row>
    <row r="20" spans="1:22" ht="14.25">
      <c r="A20" s="166" t="s">
        <v>89</v>
      </c>
      <c r="B20" s="178">
        <v>8.89</v>
      </c>
      <c r="C20" s="179">
        <v>8.81</v>
      </c>
      <c r="D20" s="179">
        <v>7.97</v>
      </c>
      <c r="E20" s="180">
        <v>7.75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  <c r="V20" s="96"/>
    </row>
    <row r="21" spans="1:22" ht="14.25">
      <c r="A21" s="166" t="s">
        <v>90</v>
      </c>
      <c r="B21" s="181">
        <v>9.01</v>
      </c>
      <c r="C21" s="182">
        <v>9.29</v>
      </c>
      <c r="D21" s="182">
        <v>8.55</v>
      </c>
      <c r="E21" s="183">
        <v>8.42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7"/>
      <c r="V21" s="96"/>
    </row>
    <row r="22" spans="1:22" ht="14.25">
      <c r="A22" s="165" t="s">
        <v>71</v>
      </c>
      <c r="B22" s="228"/>
      <c r="C22" s="228"/>
      <c r="D22" s="228"/>
      <c r="E22" s="228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/>
      <c r="V22" s="96"/>
    </row>
    <row r="23" spans="1:22" ht="14.25">
      <c r="A23" s="167" t="s">
        <v>117</v>
      </c>
      <c r="B23" s="175">
        <v>8.33</v>
      </c>
      <c r="C23" s="176">
        <v>8.07</v>
      </c>
      <c r="D23" s="176">
        <v>7.48</v>
      </c>
      <c r="E23" s="177">
        <v>6.8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7"/>
      <c r="V23" s="96"/>
    </row>
    <row r="24" spans="1:22" ht="24">
      <c r="A24" s="168" t="s">
        <v>118</v>
      </c>
      <c r="B24" s="178">
        <v>7.92</v>
      </c>
      <c r="C24" s="179">
        <v>8.09</v>
      </c>
      <c r="D24" s="179">
        <v>7.05</v>
      </c>
      <c r="E24" s="180">
        <v>6.64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  <c r="V24" s="96"/>
    </row>
    <row r="25" spans="1:22" ht="14.25">
      <c r="A25" s="164" t="s">
        <v>91</v>
      </c>
      <c r="B25" s="181">
        <v>8.19</v>
      </c>
      <c r="C25" s="182">
        <v>7.77</v>
      </c>
      <c r="D25" s="182">
        <v>7.24</v>
      </c>
      <c r="E25" s="183">
        <v>7.02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7"/>
      <c r="V25" s="96"/>
    </row>
    <row r="26" spans="1:22" ht="14.25">
      <c r="A26" s="169" t="s">
        <v>74</v>
      </c>
      <c r="B26" s="228"/>
      <c r="C26" s="228"/>
      <c r="D26" s="228"/>
      <c r="E26" s="228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7"/>
      <c r="V26" s="96"/>
    </row>
    <row r="27" spans="1:22" ht="14.25">
      <c r="A27" s="168" t="s">
        <v>92</v>
      </c>
      <c r="B27" s="175">
        <v>7.75</v>
      </c>
      <c r="C27" s="176">
        <v>7.59</v>
      </c>
      <c r="D27" s="176">
        <v>6.87</v>
      </c>
      <c r="E27" s="177">
        <v>6.75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7"/>
      <c r="V27" s="96"/>
    </row>
    <row r="28" spans="1:22" ht="14.25">
      <c r="A28" s="168" t="s">
        <v>93</v>
      </c>
      <c r="B28" s="178">
        <v>7.62</v>
      </c>
      <c r="C28" s="179">
        <v>7.6</v>
      </c>
      <c r="D28" s="179">
        <v>6.99</v>
      </c>
      <c r="E28" s="180">
        <v>7.1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7"/>
      <c r="V28" s="96"/>
    </row>
    <row r="29" spans="1:22" ht="24">
      <c r="A29" s="164" t="s">
        <v>94</v>
      </c>
      <c r="B29" s="178">
        <v>7.42</v>
      </c>
      <c r="C29" s="179">
        <v>7.66</v>
      </c>
      <c r="D29" s="179">
        <v>6.82</v>
      </c>
      <c r="E29" s="180">
        <v>6.78</v>
      </c>
      <c r="F29" s="96"/>
      <c r="G29" s="96"/>
      <c r="H29" s="96"/>
      <c r="I29" s="96"/>
      <c r="J29" s="96"/>
      <c r="K29" s="96"/>
      <c r="L29" s="96"/>
      <c r="M29" s="96"/>
      <c r="N29" s="98"/>
      <c r="O29" s="96"/>
      <c r="P29" s="96"/>
      <c r="Q29" s="96"/>
      <c r="R29" s="96"/>
      <c r="S29" s="96"/>
      <c r="T29" s="96"/>
      <c r="U29" s="97"/>
      <c r="V29" s="96"/>
    </row>
    <row r="30" spans="1:22" ht="14.25">
      <c r="A30" s="168" t="s">
        <v>95</v>
      </c>
      <c r="B30" s="178">
        <v>8.53</v>
      </c>
      <c r="C30" s="179">
        <v>8.5</v>
      </c>
      <c r="D30" s="179">
        <v>8.07</v>
      </c>
      <c r="E30" s="180">
        <v>7.85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96"/>
    </row>
    <row r="31" spans="1:22" ht="14.25">
      <c r="A31" s="168" t="s">
        <v>96</v>
      </c>
      <c r="B31" s="181">
        <v>8.57</v>
      </c>
      <c r="C31" s="182">
        <v>8.65</v>
      </c>
      <c r="D31" s="182">
        <v>7.81</v>
      </c>
      <c r="E31" s="183">
        <v>7.67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7"/>
      <c r="V31" s="96"/>
    </row>
    <row r="32" spans="1:22" s="9" customFormat="1" ht="12.75">
      <c r="A32" s="112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7"/>
      <c r="V32" s="96"/>
    </row>
    <row r="34" ht="18.75">
      <c r="A34" s="171" t="s">
        <v>153</v>
      </c>
    </row>
  </sheetData>
  <mergeCells count="6">
    <mergeCell ref="A2:A3"/>
    <mergeCell ref="B2:E2"/>
    <mergeCell ref="B26:E26"/>
    <mergeCell ref="B10:E10"/>
    <mergeCell ref="B16:E16"/>
    <mergeCell ref="B22:E2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51"/>
  <sheetViews>
    <sheetView workbookViewId="0" topLeftCell="A21">
      <selection activeCell="A1" sqref="A1:D37"/>
    </sheetView>
  </sheetViews>
  <sheetFormatPr defaultColWidth="9.140625" defaultRowHeight="12.75"/>
  <cols>
    <col min="1" max="1" width="132.28125" style="103" customWidth="1"/>
    <col min="2" max="2" width="20.7109375" style="0" customWidth="1"/>
    <col min="3" max="3" width="19.421875" style="0" customWidth="1"/>
    <col min="4" max="4" width="11.8515625" style="0" customWidth="1"/>
  </cols>
  <sheetData>
    <row r="2" spans="1:17" s="9" customFormat="1" ht="15">
      <c r="A2" s="226" t="s">
        <v>110</v>
      </c>
      <c r="B2" s="222" t="s">
        <v>109</v>
      </c>
      <c r="C2" s="222"/>
      <c r="D2" s="222"/>
      <c r="E2" s="114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2" ht="36.75" customHeight="1">
      <c r="A3" s="226"/>
      <c r="B3" s="77" t="s">
        <v>100</v>
      </c>
      <c r="C3" s="77" t="s">
        <v>101</v>
      </c>
      <c r="D3" s="77" t="s">
        <v>102</v>
      </c>
      <c r="L3" s="9"/>
    </row>
    <row r="4" spans="1:12" s="78" customFormat="1" ht="15">
      <c r="A4" s="162" t="s">
        <v>60</v>
      </c>
      <c r="B4" s="105"/>
      <c r="C4" s="105"/>
      <c r="D4" s="105"/>
      <c r="E4" s="99"/>
      <c r="F4" s="52"/>
      <c r="G4" s="52"/>
      <c r="H4" s="52"/>
      <c r="I4" s="52"/>
      <c r="J4" s="52"/>
      <c r="K4" s="52"/>
      <c r="L4" s="52"/>
    </row>
    <row r="5" spans="1:12" s="78" customFormat="1" ht="14.25">
      <c r="A5" s="163" t="s">
        <v>61</v>
      </c>
      <c r="B5" s="175">
        <v>6.58</v>
      </c>
      <c r="C5" s="176">
        <v>6.56</v>
      </c>
      <c r="D5" s="177">
        <v>6.59</v>
      </c>
      <c r="E5" s="100"/>
      <c r="F5" s="100"/>
      <c r="G5" s="100"/>
      <c r="H5" s="100"/>
      <c r="I5" s="100"/>
      <c r="J5" s="100"/>
      <c r="K5" s="100"/>
      <c r="L5" s="100"/>
    </row>
    <row r="6" spans="1:12" s="78" customFormat="1" ht="24">
      <c r="A6" s="163" t="s">
        <v>113</v>
      </c>
      <c r="B6" s="178">
        <v>6.73</v>
      </c>
      <c r="C6" s="179">
        <v>6.76</v>
      </c>
      <c r="D6" s="180">
        <v>6.8</v>
      </c>
      <c r="E6" s="100"/>
      <c r="F6" s="100"/>
      <c r="G6" s="100"/>
      <c r="H6" s="100"/>
      <c r="I6" s="100"/>
      <c r="J6" s="100"/>
      <c r="K6" s="100"/>
      <c r="L6" s="100"/>
    </row>
    <row r="7" spans="1:12" s="78" customFormat="1" ht="24">
      <c r="A7" s="164" t="s">
        <v>114</v>
      </c>
      <c r="B7" s="178">
        <v>7.47</v>
      </c>
      <c r="C7" s="179">
        <v>7.07</v>
      </c>
      <c r="D7" s="180">
        <v>6.77</v>
      </c>
      <c r="E7" s="100"/>
      <c r="F7" s="100"/>
      <c r="G7" s="100"/>
      <c r="H7" s="100"/>
      <c r="I7" s="100"/>
      <c r="J7" s="101"/>
      <c r="K7" s="100"/>
      <c r="L7" s="100"/>
    </row>
    <row r="8" spans="1:12" s="78" customFormat="1" ht="14.25" customHeight="1">
      <c r="A8" s="164" t="s">
        <v>81</v>
      </c>
      <c r="B8" s="178">
        <v>7.42</v>
      </c>
      <c r="C8" s="179">
        <v>6.99</v>
      </c>
      <c r="D8" s="180">
        <v>6.66</v>
      </c>
      <c r="E8" s="100"/>
      <c r="F8" s="100"/>
      <c r="G8" s="100"/>
      <c r="H8" s="100"/>
      <c r="I8" s="100"/>
      <c r="J8" s="100"/>
      <c r="K8" s="100"/>
      <c r="L8" s="100"/>
    </row>
    <row r="9" spans="1:12" s="78" customFormat="1" ht="14.25">
      <c r="A9" s="164" t="s">
        <v>82</v>
      </c>
      <c r="B9" s="181">
        <v>7.46</v>
      </c>
      <c r="C9" s="182">
        <v>7.48</v>
      </c>
      <c r="D9" s="183">
        <v>7.19</v>
      </c>
      <c r="E9" s="100"/>
      <c r="F9" s="100"/>
      <c r="G9" s="100"/>
      <c r="H9" s="100"/>
      <c r="I9" s="100"/>
      <c r="J9" s="101"/>
      <c r="K9" s="100"/>
      <c r="L9" s="100"/>
    </row>
    <row r="10" spans="1:12" ht="14.25">
      <c r="A10" s="165" t="s">
        <v>62</v>
      </c>
      <c r="B10" s="228"/>
      <c r="C10" s="228"/>
      <c r="D10" s="228"/>
      <c r="E10" s="96"/>
      <c r="F10" s="96"/>
      <c r="G10" s="96"/>
      <c r="H10" s="96"/>
      <c r="I10" s="96"/>
      <c r="J10" s="96"/>
      <c r="K10" s="96"/>
      <c r="L10" s="96"/>
    </row>
    <row r="11" spans="1:12" ht="14.25">
      <c r="A11" s="166" t="s">
        <v>83</v>
      </c>
      <c r="B11" s="175">
        <v>7.75</v>
      </c>
      <c r="C11" s="176">
        <v>6.87</v>
      </c>
      <c r="D11" s="177">
        <v>7.18</v>
      </c>
      <c r="E11" s="96"/>
      <c r="F11" s="96"/>
      <c r="G11" s="96"/>
      <c r="H11" s="96"/>
      <c r="I11" s="96"/>
      <c r="J11" s="96"/>
      <c r="K11" s="96"/>
      <c r="L11" s="96"/>
    </row>
    <row r="12" spans="1:12" ht="14.25">
      <c r="A12" s="166" t="s">
        <v>115</v>
      </c>
      <c r="B12" s="178">
        <v>7.97</v>
      </c>
      <c r="C12" s="179">
        <v>7.26</v>
      </c>
      <c r="D12" s="180">
        <v>7.51</v>
      </c>
      <c r="E12" s="96"/>
      <c r="F12" s="96"/>
      <c r="G12" s="96"/>
      <c r="H12" s="96"/>
      <c r="I12" s="96"/>
      <c r="J12" s="96"/>
      <c r="K12" s="96"/>
      <c r="L12" s="96"/>
    </row>
    <row r="13" spans="1:12" ht="24">
      <c r="A13" s="164" t="s">
        <v>116</v>
      </c>
      <c r="B13" s="178">
        <v>7.88</v>
      </c>
      <c r="C13" s="179">
        <v>7.27</v>
      </c>
      <c r="D13" s="180">
        <v>7.33</v>
      </c>
      <c r="E13" s="96"/>
      <c r="F13" s="96"/>
      <c r="G13" s="96"/>
      <c r="H13" s="96"/>
      <c r="I13" s="96"/>
      <c r="J13" s="96"/>
      <c r="K13" s="96"/>
      <c r="L13" s="96"/>
    </row>
    <row r="14" spans="1:12" ht="14.25">
      <c r="A14" s="167" t="s">
        <v>84</v>
      </c>
      <c r="B14" s="178">
        <v>8.4</v>
      </c>
      <c r="C14" s="179">
        <v>7.8</v>
      </c>
      <c r="D14" s="180">
        <v>7.84</v>
      </c>
      <c r="E14" s="96"/>
      <c r="F14" s="96"/>
      <c r="G14" s="96"/>
      <c r="H14" s="96"/>
      <c r="I14" s="96"/>
      <c r="J14" s="97"/>
      <c r="K14" s="96"/>
      <c r="L14" s="96"/>
    </row>
    <row r="15" spans="1:12" ht="14.25">
      <c r="A15" s="166" t="s">
        <v>85</v>
      </c>
      <c r="B15" s="181">
        <v>8.75</v>
      </c>
      <c r="C15" s="182">
        <v>7.76</v>
      </c>
      <c r="D15" s="183">
        <v>7.99</v>
      </c>
      <c r="E15" s="96"/>
      <c r="F15" s="96"/>
      <c r="G15" s="96"/>
      <c r="H15" s="96"/>
      <c r="I15" s="96"/>
      <c r="J15" s="97"/>
      <c r="K15" s="96"/>
      <c r="L15" s="96"/>
    </row>
    <row r="16" spans="1:12" ht="14.25">
      <c r="A16" s="165" t="s">
        <v>65</v>
      </c>
      <c r="B16" s="228"/>
      <c r="C16" s="228"/>
      <c r="D16" s="228"/>
      <c r="E16" s="96"/>
      <c r="F16" s="96"/>
      <c r="G16" s="96"/>
      <c r="H16" s="96"/>
      <c r="I16" s="96"/>
      <c r="J16" s="97"/>
      <c r="K16" s="96"/>
      <c r="L16" s="96"/>
    </row>
    <row r="17" spans="1:12" ht="14.25">
      <c r="A17" s="166" t="s">
        <v>86</v>
      </c>
      <c r="B17" s="175">
        <v>9</v>
      </c>
      <c r="C17" s="176">
        <v>8.36</v>
      </c>
      <c r="D17" s="177">
        <v>8.48</v>
      </c>
      <c r="E17" s="96"/>
      <c r="F17" s="96"/>
      <c r="G17" s="96"/>
      <c r="H17" s="96"/>
      <c r="I17" s="96"/>
      <c r="J17" s="97"/>
      <c r="K17" s="96"/>
      <c r="L17" s="96"/>
    </row>
    <row r="18" spans="1:12" ht="14.25">
      <c r="A18" s="166" t="s">
        <v>87</v>
      </c>
      <c r="B18" s="178">
        <v>9.01</v>
      </c>
      <c r="C18" s="179">
        <v>8.4</v>
      </c>
      <c r="D18" s="180">
        <v>8.38</v>
      </c>
      <c r="E18" s="96"/>
      <c r="F18" s="96"/>
      <c r="G18" s="96"/>
      <c r="H18" s="96"/>
      <c r="I18" s="96"/>
      <c r="J18" s="97"/>
      <c r="K18" s="96"/>
      <c r="L18" s="96"/>
    </row>
    <row r="19" spans="1:12" ht="14.25">
      <c r="A19" s="166" t="s">
        <v>88</v>
      </c>
      <c r="B19" s="178">
        <v>8.52</v>
      </c>
      <c r="C19" s="179">
        <v>7.84</v>
      </c>
      <c r="D19" s="180">
        <v>7.81</v>
      </c>
      <c r="E19" s="96"/>
      <c r="F19" s="96"/>
      <c r="G19" s="96"/>
      <c r="H19" s="96"/>
      <c r="I19" s="96"/>
      <c r="J19" s="97"/>
      <c r="K19" s="96"/>
      <c r="L19" s="96"/>
    </row>
    <row r="20" spans="1:12" ht="14.25">
      <c r="A20" s="166" t="s">
        <v>89</v>
      </c>
      <c r="B20" s="178">
        <v>8.67</v>
      </c>
      <c r="C20" s="179">
        <v>7.86</v>
      </c>
      <c r="D20" s="180">
        <v>7.96</v>
      </c>
      <c r="E20" s="96"/>
      <c r="F20" s="96"/>
      <c r="G20" s="96"/>
      <c r="H20" s="96"/>
      <c r="I20" s="96"/>
      <c r="J20" s="97"/>
      <c r="K20" s="96"/>
      <c r="L20" s="96"/>
    </row>
    <row r="21" spans="1:12" ht="14.25">
      <c r="A21" s="166" t="s">
        <v>90</v>
      </c>
      <c r="B21" s="181">
        <v>9.21</v>
      </c>
      <c r="C21" s="182">
        <v>8.52</v>
      </c>
      <c r="D21" s="183">
        <v>8.58</v>
      </c>
      <c r="E21" s="96"/>
      <c r="F21" s="96"/>
      <c r="G21" s="96"/>
      <c r="H21" s="96"/>
      <c r="I21" s="96"/>
      <c r="J21" s="97"/>
      <c r="K21" s="96"/>
      <c r="L21" s="96"/>
    </row>
    <row r="22" spans="1:12" ht="14.25">
      <c r="A22" s="165" t="s">
        <v>71</v>
      </c>
      <c r="B22" s="228"/>
      <c r="C22" s="228"/>
      <c r="D22" s="228"/>
      <c r="E22" s="96"/>
      <c r="F22" s="96"/>
      <c r="G22" s="96"/>
      <c r="H22" s="96"/>
      <c r="I22" s="96"/>
      <c r="J22" s="97"/>
      <c r="K22" s="96"/>
      <c r="L22" s="96"/>
    </row>
    <row r="23" spans="1:12" ht="14.25">
      <c r="A23" s="167" t="s">
        <v>117</v>
      </c>
      <c r="B23" s="175">
        <v>7.71</v>
      </c>
      <c r="C23" s="176">
        <v>7.64</v>
      </c>
      <c r="D23" s="177">
        <v>6.72</v>
      </c>
      <c r="E23" s="96"/>
      <c r="F23" s="96"/>
      <c r="G23" s="96"/>
      <c r="H23" s="96"/>
      <c r="I23" s="96"/>
      <c r="J23" s="97"/>
      <c r="K23" s="96"/>
      <c r="L23" s="96"/>
    </row>
    <row r="24" spans="1:12" ht="24">
      <c r="A24" s="168" t="s">
        <v>118</v>
      </c>
      <c r="B24" s="178">
        <v>7.53</v>
      </c>
      <c r="C24" s="179">
        <v>7.38</v>
      </c>
      <c r="D24" s="180">
        <v>6.58</v>
      </c>
      <c r="E24" s="96"/>
      <c r="F24" s="96"/>
      <c r="G24" s="96"/>
      <c r="H24" s="96"/>
      <c r="I24" s="96"/>
      <c r="J24" s="97"/>
      <c r="K24" s="96"/>
      <c r="L24" s="96"/>
    </row>
    <row r="25" spans="1:12" ht="14.25">
      <c r="A25" s="164" t="s">
        <v>91</v>
      </c>
      <c r="B25" s="181">
        <v>7.55</v>
      </c>
      <c r="C25" s="182">
        <v>7.46</v>
      </c>
      <c r="D25" s="183">
        <v>7.08</v>
      </c>
      <c r="E25" s="96"/>
      <c r="F25" s="96"/>
      <c r="G25" s="96"/>
      <c r="H25" s="96"/>
      <c r="I25" s="96"/>
      <c r="J25" s="97"/>
      <c r="K25" s="96"/>
      <c r="L25" s="96"/>
    </row>
    <row r="26" spans="1:12" ht="14.25">
      <c r="A26" s="169" t="s">
        <v>74</v>
      </c>
      <c r="B26" s="228"/>
      <c r="C26" s="228"/>
      <c r="D26" s="228"/>
      <c r="E26" s="96"/>
      <c r="F26" s="96"/>
      <c r="G26" s="96"/>
      <c r="H26" s="96"/>
      <c r="I26" s="96"/>
      <c r="J26" s="97"/>
      <c r="K26" s="96"/>
      <c r="L26" s="96"/>
    </row>
    <row r="27" spans="1:12" ht="14.25">
      <c r="A27" s="168" t="s">
        <v>97</v>
      </c>
      <c r="B27" s="175">
        <v>7.9</v>
      </c>
      <c r="C27" s="176">
        <v>7.05</v>
      </c>
      <c r="D27" s="177">
        <v>7.11</v>
      </c>
      <c r="E27" s="96"/>
      <c r="F27" s="96"/>
      <c r="G27" s="96"/>
      <c r="H27" s="96"/>
      <c r="I27" s="96"/>
      <c r="J27" s="97"/>
      <c r="K27" s="96"/>
      <c r="L27" s="96"/>
    </row>
    <row r="28" spans="1:12" ht="14.25">
      <c r="A28" s="168" t="s">
        <v>93</v>
      </c>
      <c r="B28" s="178">
        <v>7.74</v>
      </c>
      <c r="C28" s="179">
        <v>7.12</v>
      </c>
      <c r="D28" s="180">
        <v>7.29</v>
      </c>
      <c r="E28" s="96"/>
      <c r="F28" s="96"/>
      <c r="G28" s="96"/>
      <c r="H28" s="96"/>
      <c r="I28" s="96"/>
      <c r="J28" s="97"/>
      <c r="K28" s="96"/>
      <c r="L28" s="96"/>
    </row>
    <row r="29" spans="1:12" ht="15" customHeight="1">
      <c r="A29" s="167" t="s">
        <v>112</v>
      </c>
      <c r="B29" s="178">
        <v>7.62</v>
      </c>
      <c r="C29" s="179">
        <v>6.95</v>
      </c>
      <c r="D29" s="180">
        <v>6.9</v>
      </c>
      <c r="E29" s="96"/>
      <c r="F29" s="96"/>
      <c r="G29" s="96"/>
      <c r="H29" s="96"/>
      <c r="I29" s="96"/>
      <c r="J29" s="97"/>
      <c r="K29" s="96"/>
      <c r="L29" s="96"/>
    </row>
    <row r="30" spans="1:12" ht="14.25">
      <c r="A30" s="168" t="s">
        <v>95</v>
      </c>
      <c r="B30" s="178">
        <v>8.5</v>
      </c>
      <c r="C30" s="179">
        <v>8.04</v>
      </c>
      <c r="D30" s="180">
        <v>7.98</v>
      </c>
      <c r="E30" s="96"/>
      <c r="F30" s="96"/>
      <c r="G30" s="96"/>
      <c r="H30" s="96"/>
      <c r="I30" s="96"/>
      <c r="J30" s="97"/>
      <c r="K30" s="96"/>
      <c r="L30" s="96"/>
    </row>
    <row r="31" spans="1:12" ht="14.25">
      <c r="A31" s="168" t="s">
        <v>96</v>
      </c>
      <c r="B31" s="181">
        <v>8.48</v>
      </c>
      <c r="C31" s="182">
        <v>7.74</v>
      </c>
      <c r="D31" s="183">
        <v>7.82</v>
      </c>
      <c r="E31" s="96"/>
      <c r="F31" s="96"/>
      <c r="G31" s="96"/>
      <c r="H31" s="96"/>
      <c r="I31" s="96"/>
      <c r="J31" s="97"/>
      <c r="K31" s="96"/>
      <c r="L31" s="96"/>
    </row>
    <row r="32" spans="1:12" ht="14.25">
      <c r="A32" s="125"/>
      <c r="B32" s="111"/>
      <c r="C32" s="111"/>
      <c r="D32" s="111"/>
      <c r="E32" s="96"/>
      <c r="F32" s="96"/>
      <c r="G32" s="96"/>
      <c r="H32" s="96"/>
      <c r="I32" s="96"/>
      <c r="J32" s="97"/>
      <c r="K32" s="96"/>
      <c r="L32" s="96"/>
    </row>
    <row r="33" spans="1:12" ht="12.75">
      <c r="A33" s="115"/>
      <c r="L33" s="9"/>
    </row>
    <row r="34" spans="1:12" ht="15">
      <c r="A34" s="172" t="s">
        <v>111</v>
      </c>
      <c r="L34" s="9"/>
    </row>
    <row r="35" spans="1:12" ht="5.25" customHeight="1">
      <c r="A35" s="174"/>
      <c r="L35" s="9"/>
    </row>
    <row r="36" spans="1:12" ht="18.75">
      <c r="A36" s="173" t="s">
        <v>154</v>
      </c>
      <c r="L36" s="9"/>
    </row>
    <row r="37" ht="12.75">
      <c r="L37" s="9"/>
    </row>
    <row r="38" ht="12.75">
      <c r="L38" s="9"/>
    </row>
    <row r="39" ht="12.75">
      <c r="L39" s="9"/>
    </row>
    <row r="40" ht="12.75">
      <c r="L40" s="9"/>
    </row>
    <row r="41" ht="12.75">
      <c r="L41" s="9"/>
    </row>
    <row r="42" ht="12.75">
      <c r="L42" s="9"/>
    </row>
    <row r="43" ht="12.75">
      <c r="L43" s="9"/>
    </row>
    <row r="44" ht="12.75">
      <c r="L44" s="9"/>
    </row>
    <row r="45" ht="12.75">
      <c r="L45" s="9"/>
    </row>
    <row r="46" ht="12.75">
      <c r="L46" s="9"/>
    </row>
    <row r="47" ht="12.75">
      <c r="L47" s="9"/>
    </row>
    <row r="48" ht="12.75">
      <c r="L48" s="9"/>
    </row>
    <row r="49" ht="12.75">
      <c r="L49" s="9"/>
    </row>
    <row r="50" ht="12.75">
      <c r="L50" s="9"/>
    </row>
    <row r="51" ht="12.75">
      <c r="L51" s="9"/>
    </row>
  </sheetData>
  <mergeCells count="6">
    <mergeCell ref="A2:A3"/>
    <mergeCell ref="B2:D2"/>
    <mergeCell ref="B26:D26"/>
    <mergeCell ref="B10:D10"/>
    <mergeCell ref="B16:D16"/>
    <mergeCell ref="B22:D22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L13"/>
  <sheetViews>
    <sheetView workbookViewId="0" topLeftCell="A13">
      <selection activeCell="A1" sqref="A1:K40"/>
    </sheetView>
  </sheetViews>
  <sheetFormatPr defaultColWidth="9.140625" defaultRowHeight="12.75"/>
  <cols>
    <col min="1" max="1" width="37.421875" style="0" customWidth="1"/>
    <col min="2" max="9" width="10.140625" style="0" customWidth="1"/>
    <col min="10" max="10" width="8.140625" style="0" customWidth="1"/>
  </cols>
  <sheetData>
    <row r="2" spans="1:11" ht="15.75">
      <c r="A2" s="187" t="s">
        <v>144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ht="18" customHeight="1"/>
    <row r="4" spans="1:12" ht="12.75" customHeight="1">
      <c r="A4" s="192" t="s">
        <v>11</v>
      </c>
      <c r="B4" s="195" t="s">
        <v>19</v>
      </c>
      <c r="C4" s="196"/>
      <c r="D4" s="196"/>
      <c r="E4" s="196"/>
      <c r="F4" s="196"/>
      <c r="G4" s="196"/>
      <c r="H4" s="196"/>
      <c r="I4" s="197"/>
      <c r="J4" s="12"/>
      <c r="K4" s="12"/>
      <c r="L4" s="12"/>
    </row>
    <row r="5" spans="1:9" ht="12.75">
      <c r="A5" s="193"/>
      <c r="B5" s="184" t="s">
        <v>0</v>
      </c>
      <c r="C5" s="184"/>
      <c r="D5" s="184" t="s">
        <v>1</v>
      </c>
      <c r="E5" s="184"/>
      <c r="F5" s="184" t="s">
        <v>2</v>
      </c>
      <c r="G5" s="184"/>
      <c r="H5" s="184" t="s">
        <v>28</v>
      </c>
      <c r="I5" s="184"/>
    </row>
    <row r="6" spans="1:9" ht="22.5">
      <c r="A6" s="194"/>
      <c r="B6" s="10" t="s">
        <v>32</v>
      </c>
      <c r="C6" s="15" t="s">
        <v>33</v>
      </c>
      <c r="D6" s="10" t="s">
        <v>32</v>
      </c>
      <c r="E6" s="15" t="s">
        <v>33</v>
      </c>
      <c r="F6" s="10" t="s">
        <v>32</v>
      </c>
      <c r="G6" s="15" t="s">
        <v>33</v>
      </c>
      <c r="H6" s="10" t="s">
        <v>32</v>
      </c>
      <c r="I6" s="15" t="s">
        <v>33</v>
      </c>
    </row>
    <row r="7" spans="1:9" ht="12.75">
      <c r="A7" s="2" t="s">
        <v>8</v>
      </c>
      <c r="B7" s="3">
        <v>165</v>
      </c>
      <c r="C7" s="16">
        <v>67</v>
      </c>
      <c r="D7" s="3">
        <v>64</v>
      </c>
      <c r="E7" s="16">
        <v>123</v>
      </c>
      <c r="F7" s="3">
        <v>0</v>
      </c>
      <c r="G7" s="16">
        <v>121</v>
      </c>
      <c r="H7" s="33">
        <v>0</v>
      </c>
      <c r="I7" s="16">
        <v>90</v>
      </c>
    </row>
    <row r="8" spans="1:9" ht="12.75">
      <c r="A8" s="2" t="s">
        <v>9</v>
      </c>
      <c r="B8" s="5">
        <v>51</v>
      </c>
      <c r="C8" s="17">
        <v>0</v>
      </c>
      <c r="D8" s="5">
        <v>57</v>
      </c>
      <c r="E8" s="17">
        <v>6</v>
      </c>
      <c r="F8" s="5">
        <v>90</v>
      </c>
      <c r="G8" s="17">
        <v>16</v>
      </c>
      <c r="H8" s="34">
        <v>48</v>
      </c>
      <c r="I8" s="17">
        <v>34</v>
      </c>
    </row>
    <row r="9" spans="1:9" ht="12.75">
      <c r="A9" s="2" t="s">
        <v>10</v>
      </c>
      <c r="B9" s="7">
        <v>196</v>
      </c>
      <c r="C9" s="35">
        <v>0</v>
      </c>
      <c r="D9" s="7">
        <v>290</v>
      </c>
      <c r="E9" s="35">
        <v>16</v>
      </c>
      <c r="F9" s="7">
        <v>294</v>
      </c>
      <c r="G9" s="35">
        <v>79</v>
      </c>
      <c r="H9" s="36">
        <v>307</v>
      </c>
      <c r="I9" s="18">
        <v>51</v>
      </c>
    </row>
    <row r="10" ht="9" customHeight="1"/>
    <row r="11" spans="1:9" ht="12.75">
      <c r="A11" s="14" t="s">
        <v>3</v>
      </c>
      <c r="B11" s="37">
        <v>1985</v>
      </c>
      <c r="C11" s="38">
        <v>1105</v>
      </c>
      <c r="D11" s="38">
        <v>1936</v>
      </c>
      <c r="E11" s="38">
        <v>1169</v>
      </c>
      <c r="F11" s="38">
        <v>1708</v>
      </c>
      <c r="G11" s="38">
        <v>1261</v>
      </c>
      <c r="H11" s="38">
        <v>1554</v>
      </c>
      <c r="I11" s="39">
        <v>958</v>
      </c>
    </row>
    <row r="12" ht="12.75">
      <c r="A12" s="52" t="s">
        <v>31</v>
      </c>
    </row>
    <row r="13" ht="12.75">
      <c r="A13" s="158" t="s">
        <v>151</v>
      </c>
    </row>
  </sheetData>
  <mergeCells count="7">
    <mergeCell ref="A4:A6"/>
    <mergeCell ref="A2:K2"/>
    <mergeCell ref="B4:I4"/>
    <mergeCell ref="D5:E5"/>
    <mergeCell ref="F5:G5"/>
    <mergeCell ref="H5:I5"/>
    <mergeCell ref="B5:C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4"/>
  <sheetViews>
    <sheetView workbookViewId="0" topLeftCell="A23">
      <selection activeCell="A1" sqref="A1:AD49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1" spans="7:12" ht="12.75">
      <c r="G1" t="s">
        <v>119</v>
      </c>
      <c r="L1" s="42"/>
    </row>
    <row r="2" spans="1:30" ht="15.75">
      <c r="A2" s="187" t="s">
        <v>143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</row>
    <row r="3" ht="12.75">
      <c r="L3" s="42"/>
    </row>
    <row r="4" ht="17.25" customHeight="1"/>
    <row r="5" spans="1:29" s="9" customFormat="1" ht="12.75" customHeight="1">
      <c r="A5" s="192" t="s">
        <v>11</v>
      </c>
      <c r="B5" s="195" t="s">
        <v>59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7"/>
    </row>
    <row r="6" spans="1:29" s="9" customFormat="1" ht="12.75">
      <c r="A6" s="193"/>
      <c r="B6" s="198" t="s">
        <v>0</v>
      </c>
      <c r="C6" s="199"/>
      <c r="D6" s="199"/>
      <c r="E6" s="199"/>
      <c r="F6" s="199"/>
      <c r="G6" s="199"/>
      <c r="H6" s="200"/>
      <c r="I6" s="198" t="s">
        <v>1</v>
      </c>
      <c r="J6" s="199"/>
      <c r="K6" s="199"/>
      <c r="L6" s="199"/>
      <c r="M6" s="199"/>
      <c r="N6" s="199"/>
      <c r="O6" s="200"/>
      <c r="P6" s="198" t="s">
        <v>2</v>
      </c>
      <c r="Q6" s="199"/>
      <c r="R6" s="199"/>
      <c r="S6" s="199"/>
      <c r="T6" s="199"/>
      <c r="U6" s="199"/>
      <c r="V6" s="199"/>
      <c r="W6" s="198" t="s">
        <v>58</v>
      </c>
      <c r="X6" s="199"/>
      <c r="Y6" s="199"/>
      <c r="Z6" s="199"/>
      <c r="AA6" s="199"/>
      <c r="AB6" s="199"/>
      <c r="AC6" s="200"/>
    </row>
    <row r="7" spans="1:29" s="9" customFormat="1" ht="35.25" customHeight="1">
      <c r="A7" s="154" t="s">
        <v>147</v>
      </c>
      <c r="B7" s="83" t="s">
        <v>46</v>
      </c>
      <c r="C7" s="83" t="s">
        <v>47</v>
      </c>
      <c r="D7" s="83" t="s">
        <v>48</v>
      </c>
      <c r="E7" s="24" t="s">
        <v>49</v>
      </c>
      <c r="F7" s="83" t="s">
        <v>50</v>
      </c>
      <c r="G7" s="24" t="s">
        <v>51</v>
      </c>
      <c r="H7" s="79" t="s">
        <v>27</v>
      </c>
      <c r="I7" s="83" t="s">
        <v>46</v>
      </c>
      <c r="J7" s="83" t="s">
        <v>47</v>
      </c>
      <c r="K7" s="83" t="s">
        <v>48</v>
      </c>
      <c r="L7" s="24" t="s">
        <v>49</v>
      </c>
      <c r="M7" s="83" t="s">
        <v>50</v>
      </c>
      <c r="N7" s="24" t="s">
        <v>51</v>
      </c>
      <c r="O7" s="79" t="s">
        <v>27</v>
      </c>
      <c r="P7" s="83" t="s">
        <v>46</v>
      </c>
      <c r="Q7" s="83" t="s">
        <v>47</v>
      </c>
      <c r="R7" s="83" t="s">
        <v>48</v>
      </c>
      <c r="S7" s="24" t="s">
        <v>49</v>
      </c>
      <c r="T7" s="83" t="s">
        <v>50</v>
      </c>
      <c r="U7" s="24" t="s">
        <v>51</v>
      </c>
      <c r="V7" s="79" t="s">
        <v>27</v>
      </c>
      <c r="W7" s="83" t="s">
        <v>46</v>
      </c>
      <c r="X7" s="83" t="s">
        <v>47</v>
      </c>
      <c r="Y7" s="83" t="s">
        <v>48</v>
      </c>
      <c r="Z7" s="24" t="s">
        <v>49</v>
      </c>
      <c r="AA7" s="83" t="s">
        <v>50</v>
      </c>
      <c r="AB7" s="24" t="s">
        <v>51</v>
      </c>
      <c r="AC7" s="79" t="s">
        <v>27</v>
      </c>
    </row>
    <row r="8" spans="1:29" ht="12.75">
      <c r="A8" s="2" t="s">
        <v>8</v>
      </c>
      <c r="B8" s="84">
        <v>31</v>
      </c>
      <c r="C8" s="85">
        <v>84</v>
      </c>
      <c r="D8" s="85">
        <v>28</v>
      </c>
      <c r="E8" s="25">
        <v>66</v>
      </c>
      <c r="F8" s="85">
        <v>23</v>
      </c>
      <c r="G8" s="25">
        <v>0</v>
      </c>
      <c r="H8" s="86">
        <f>SUM(B8:G8)</f>
        <v>232</v>
      </c>
      <c r="I8" s="84">
        <v>24</v>
      </c>
      <c r="J8" s="85">
        <v>71</v>
      </c>
      <c r="K8" s="25">
        <v>16</v>
      </c>
      <c r="L8" s="85">
        <v>53</v>
      </c>
      <c r="M8" s="25">
        <v>23</v>
      </c>
      <c r="N8" s="85">
        <v>0</v>
      </c>
      <c r="O8" s="86">
        <f>SUM(I8:N8)</f>
        <v>187</v>
      </c>
      <c r="P8" s="84">
        <v>18</v>
      </c>
      <c r="Q8" s="85">
        <v>42</v>
      </c>
      <c r="R8" s="25">
        <v>11</v>
      </c>
      <c r="S8" s="85">
        <v>30</v>
      </c>
      <c r="T8" s="25">
        <v>20</v>
      </c>
      <c r="U8" s="85">
        <v>0</v>
      </c>
      <c r="V8" s="86">
        <f>SUM(P8:U8)</f>
        <v>121</v>
      </c>
      <c r="W8" s="84">
        <v>15</v>
      </c>
      <c r="X8" s="85">
        <v>30</v>
      </c>
      <c r="Y8" s="25">
        <v>9</v>
      </c>
      <c r="Z8" s="85">
        <v>20</v>
      </c>
      <c r="AA8" s="25">
        <v>16</v>
      </c>
      <c r="AB8" s="85">
        <v>0</v>
      </c>
      <c r="AC8" s="86">
        <f>SUM(W8:AB8)</f>
        <v>90</v>
      </c>
    </row>
    <row r="9" spans="1:29" ht="12.75">
      <c r="A9" s="2" t="s">
        <v>9</v>
      </c>
      <c r="B9" s="87">
        <v>4</v>
      </c>
      <c r="C9" s="88">
        <v>14</v>
      </c>
      <c r="D9" s="88">
        <v>5</v>
      </c>
      <c r="E9" s="93">
        <v>26</v>
      </c>
      <c r="F9" s="88">
        <v>2</v>
      </c>
      <c r="G9" s="93">
        <v>0</v>
      </c>
      <c r="H9" s="90">
        <f>SUM(B9:G9)</f>
        <v>51</v>
      </c>
      <c r="I9" s="87">
        <v>6</v>
      </c>
      <c r="J9" s="88">
        <v>15</v>
      </c>
      <c r="K9" s="93">
        <v>7</v>
      </c>
      <c r="L9" s="88">
        <v>32</v>
      </c>
      <c r="M9" s="93">
        <v>2</v>
      </c>
      <c r="N9" s="88">
        <v>1</v>
      </c>
      <c r="O9" s="90">
        <f>SUM(I9:N9)</f>
        <v>63</v>
      </c>
      <c r="P9" s="87">
        <v>10</v>
      </c>
      <c r="Q9" s="88">
        <v>30</v>
      </c>
      <c r="R9" s="93">
        <v>10</v>
      </c>
      <c r="S9" s="88">
        <v>51</v>
      </c>
      <c r="T9" s="93">
        <v>4</v>
      </c>
      <c r="U9" s="88">
        <v>1</v>
      </c>
      <c r="V9" s="90">
        <f>SUM(P9:U9)</f>
        <v>106</v>
      </c>
      <c r="W9" s="87">
        <v>7</v>
      </c>
      <c r="X9" s="88">
        <v>22</v>
      </c>
      <c r="Y9" s="93">
        <v>9</v>
      </c>
      <c r="Z9" s="88">
        <v>42</v>
      </c>
      <c r="AA9" s="93">
        <v>2</v>
      </c>
      <c r="AB9" s="88">
        <v>0</v>
      </c>
      <c r="AC9" s="90">
        <f>SUM(W9:AB9)</f>
        <v>82</v>
      </c>
    </row>
    <row r="10" spans="1:29" ht="12.75">
      <c r="A10" s="2" t="s">
        <v>10</v>
      </c>
      <c r="B10" s="91">
        <v>18</v>
      </c>
      <c r="C10" s="13">
        <v>55</v>
      </c>
      <c r="D10" s="13">
        <v>20</v>
      </c>
      <c r="E10" s="32">
        <v>92</v>
      </c>
      <c r="F10" s="13">
        <v>10</v>
      </c>
      <c r="G10" s="32">
        <v>1</v>
      </c>
      <c r="H10" s="92">
        <f>SUM(B10:G10)</f>
        <v>196</v>
      </c>
      <c r="I10" s="91">
        <v>36</v>
      </c>
      <c r="J10" s="13">
        <v>80</v>
      </c>
      <c r="K10" s="32">
        <v>27</v>
      </c>
      <c r="L10" s="13">
        <v>144</v>
      </c>
      <c r="M10" s="32">
        <v>18</v>
      </c>
      <c r="N10" s="13">
        <v>1</v>
      </c>
      <c r="O10" s="92">
        <f>SUM(I10:N10)</f>
        <v>306</v>
      </c>
      <c r="P10" s="91">
        <v>39</v>
      </c>
      <c r="Q10" s="13">
        <v>93</v>
      </c>
      <c r="R10" s="32">
        <v>41</v>
      </c>
      <c r="S10" s="13">
        <v>179</v>
      </c>
      <c r="T10" s="32">
        <v>20</v>
      </c>
      <c r="U10" s="13">
        <v>1</v>
      </c>
      <c r="V10" s="92">
        <f>SUM(P10:U10)</f>
        <v>373</v>
      </c>
      <c r="W10" s="91">
        <v>38</v>
      </c>
      <c r="X10" s="13">
        <v>96</v>
      </c>
      <c r="Y10" s="32">
        <v>43</v>
      </c>
      <c r="Z10" s="13">
        <v>162</v>
      </c>
      <c r="AA10" s="32">
        <v>18</v>
      </c>
      <c r="AB10" s="13">
        <v>1</v>
      </c>
      <c r="AC10" s="92">
        <f>SUM(W10:AB10)</f>
        <v>358</v>
      </c>
    </row>
    <row r="11" ht="12.75">
      <c r="A11" s="20" t="s">
        <v>31</v>
      </c>
    </row>
    <row r="12" ht="12.75">
      <c r="A12" s="158" t="s">
        <v>151</v>
      </c>
    </row>
    <row r="13" ht="12.75">
      <c r="A13" s="158"/>
    </row>
    <row r="14" ht="12.75">
      <c r="A14" s="158"/>
    </row>
    <row r="15" ht="12.75">
      <c r="A15" s="158"/>
    </row>
    <row r="16" ht="12.75">
      <c r="A16" s="158"/>
    </row>
    <row r="17" ht="12.75">
      <c r="A17" s="158"/>
    </row>
    <row r="18" ht="12.75">
      <c r="A18" s="158"/>
    </row>
    <row r="19" ht="12.75">
      <c r="A19" s="158"/>
    </row>
    <row r="20" ht="12.75">
      <c r="A20" s="158"/>
    </row>
    <row r="21" ht="12.75">
      <c r="A21" s="158"/>
    </row>
    <row r="22" ht="12.75">
      <c r="A22" s="158"/>
    </row>
    <row r="23" ht="12.75">
      <c r="A23" s="158"/>
    </row>
    <row r="24" ht="12.75">
      <c r="A24" s="20"/>
    </row>
  </sheetData>
  <mergeCells count="7">
    <mergeCell ref="A2:AD2"/>
    <mergeCell ref="A5:A6"/>
    <mergeCell ref="I6:O6"/>
    <mergeCell ref="B5:AC5"/>
    <mergeCell ref="B6:H6"/>
    <mergeCell ref="W6:AC6"/>
    <mergeCell ref="P6:V6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Z26"/>
  <sheetViews>
    <sheetView workbookViewId="0" topLeftCell="A18">
      <selection activeCell="A1" sqref="A1:Z45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1" spans="1:16" s="9" customFormat="1" ht="12.75">
      <c r="A1" s="11"/>
      <c r="B1" s="12"/>
      <c r="C1" s="12"/>
      <c r="D1" s="12"/>
      <c r="E1" s="12"/>
      <c r="F1" s="12"/>
      <c r="G1" s="12"/>
      <c r="H1" s="12"/>
      <c r="I1"/>
      <c r="J1" s="12"/>
      <c r="L1"/>
      <c r="P1"/>
    </row>
    <row r="2" spans="1:26" s="9" customFormat="1" ht="15.75">
      <c r="A2" s="201" t="s">
        <v>142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16" s="9" customFormat="1" ht="12.75">
      <c r="A3" s="11"/>
      <c r="B3" s="12"/>
      <c r="C3" s="12"/>
      <c r="D3" s="12"/>
      <c r="E3" s="12"/>
      <c r="F3" s="12"/>
      <c r="G3" s="12"/>
      <c r="H3" s="12"/>
      <c r="I3"/>
      <c r="J3" s="12"/>
      <c r="L3"/>
      <c r="P3"/>
    </row>
    <row r="4" spans="9:16" s="11" customFormat="1" ht="12.75">
      <c r="I4"/>
      <c r="L4"/>
      <c r="O4" s="70"/>
      <c r="P4"/>
    </row>
    <row r="5" spans="1:25" s="9" customFormat="1" ht="12.75" customHeight="1">
      <c r="A5" s="192" t="s">
        <v>11</v>
      </c>
      <c r="B5" s="202" t="s">
        <v>40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</row>
    <row r="6" spans="1:25" s="9" customFormat="1" ht="12.75">
      <c r="A6" s="194"/>
      <c r="B6" s="184" t="s">
        <v>0</v>
      </c>
      <c r="C6" s="184"/>
      <c r="D6" s="184"/>
      <c r="E6" s="184"/>
      <c r="F6" s="184"/>
      <c r="G6" s="184"/>
      <c r="H6" s="184" t="s">
        <v>1</v>
      </c>
      <c r="I6" s="184"/>
      <c r="J6" s="184"/>
      <c r="K6" s="184"/>
      <c r="L6" s="184"/>
      <c r="M6" s="184"/>
      <c r="N6" s="184" t="s">
        <v>2</v>
      </c>
      <c r="O6" s="184"/>
      <c r="P6" s="184"/>
      <c r="Q6" s="184"/>
      <c r="R6" s="184"/>
      <c r="S6" s="184"/>
      <c r="T6" s="184" t="s">
        <v>58</v>
      </c>
      <c r="U6" s="184"/>
      <c r="V6" s="184"/>
      <c r="W6" s="184"/>
      <c r="X6" s="184"/>
      <c r="Y6" s="184"/>
    </row>
    <row r="7" spans="1:25" s="9" customFormat="1" ht="35.25" customHeight="1">
      <c r="A7" s="45" t="s">
        <v>146</v>
      </c>
      <c r="B7" s="83" t="s">
        <v>41</v>
      </c>
      <c r="C7" s="83" t="s">
        <v>42</v>
      </c>
      <c r="D7" s="83" t="s">
        <v>43</v>
      </c>
      <c r="E7" s="24" t="s">
        <v>44</v>
      </c>
      <c r="F7" s="83" t="s">
        <v>45</v>
      </c>
      <c r="G7" s="79" t="s">
        <v>27</v>
      </c>
      <c r="H7" s="83" t="s">
        <v>41</v>
      </c>
      <c r="I7" s="83" t="s">
        <v>42</v>
      </c>
      <c r="J7" s="83" t="s">
        <v>43</v>
      </c>
      <c r="K7" s="24" t="s">
        <v>44</v>
      </c>
      <c r="L7" s="24" t="s">
        <v>45</v>
      </c>
      <c r="M7" s="79" t="s">
        <v>27</v>
      </c>
      <c r="N7" s="24" t="s">
        <v>41</v>
      </c>
      <c r="O7" s="24" t="s">
        <v>42</v>
      </c>
      <c r="P7" s="24" t="s">
        <v>43</v>
      </c>
      <c r="Q7" s="24" t="s">
        <v>44</v>
      </c>
      <c r="R7" s="24" t="s">
        <v>45</v>
      </c>
      <c r="S7" s="24" t="s">
        <v>27</v>
      </c>
      <c r="T7" s="24" t="s">
        <v>41</v>
      </c>
      <c r="U7" s="24" t="s">
        <v>42</v>
      </c>
      <c r="V7" s="24" t="s">
        <v>43</v>
      </c>
      <c r="W7" s="24" t="s">
        <v>44</v>
      </c>
      <c r="X7" s="24" t="s">
        <v>45</v>
      </c>
      <c r="Y7" s="24" t="s">
        <v>27</v>
      </c>
    </row>
    <row r="8" spans="1:25" ht="12.75">
      <c r="A8" s="2" t="s">
        <v>8</v>
      </c>
      <c r="B8" s="84">
        <v>70</v>
      </c>
      <c r="C8" s="85">
        <v>70</v>
      </c>
      <c r="D8" s="85">
        <v>53</v>
      </c>
      <c r="E8" s="25">
        <v>36</v>
      </c>
      <c r="F8" s="85">
        <v>3</v>
      </c>
      <c r="G8" s="86">
        <f>SUM(B8:F8)</f>
        <v>232</v>
      </c>
      <c r="H8" s="84">
        <v>61</v>
      </c>
      <c r="I8" s="85">
        <v>56</v>
      </c>
      <c r="J8" s="85">
        <v>42</v>
      </c>
      <c r="K8" s="25">
        <v>26</v>
      </c>
      <c r="L8" s="85">
        <v>2</v>
      </c>
      <c r="M8" s="86">
        <f>SUM(H8:L8)</f>
        <v>187</v>
      </c>
      <c r="N8" s="84">
        <v>40</v>
      </c>
      <c r="O8" s="85">
        <v>35</v>
      </c>
      <c r="P8" s="85">
        <v>30</v>
      </c>
      <c r="Q8" s="25">
        <v>16</v>
      </c>
      <c r="R8" s="85">
        <v>0</v>
      </c>
      <c r="S8" s="86">
        <f>SUM(N8:R8)</f>
        <v>121</v>
      </c>
      <c r="T8" s="84">
        <v>31</v>
      </c>
      <c r="U8" s="85">
        <v>26</v>
      </c>
      <c r="V8" s="85">
        <v>20</v>
      </c>
      <c r="W8" s="25">
        <v>13</v>
      </c>
      <c r="X8" s="85">
        <v>0</v>
      </c>
      <c r="Y8" s="86">
        <f>SUM(T8:X8)</f>
        <v>90</v>
      </c>
    </row>
    <row r="9" spans="1:25" ht="12.75">
      <c r="A9" s="2" t="s">
        <v>9</v>
      </c>
      <c r="B9" s="87">
        <v>11</v>
      </c>
      <c r="C9" s="88">
        <v>13</v>
      </c>
      <c r="D9" s="88">
        <v>10</v>
      </c>
      <c r="E9" s="93">
        <v>16</v>
      </c>
      <c r="F9" s="88">
        <v>1</v>
      </c>
      <c r="G9" s="90">
        <f>SUM(B9:F9)</f>
        <v>51</v>
      </c>
      <c r="H9" s="87">
        <v>14</v>
      </c>
      <c r="I9" s="88">
        <v>22</v>
      </c>
      <c r="J9" s="88">
        <v>10</v>
      </c>
      <c r="K9" s="93">
        <v>15</v>
      </c>
      <c r="L9" s="88">
        <v>2</v>
      </c>
      <c r="M9" s="90">
        <f>SUM(H9:L9)</f>
        <v>63</v>
      </c>
      <c r="N9" s="87">
        <v>28</v>
      </c>
      <c r="O9" s="88">
        <v>32</v>
      </c>
      <c r="P9" s="88">
        <v>19</v>
      </c>
      <c r="Q9" s="93">
        <v>22</v>
      </c>
      <c r="R9" s="88">
        <v>5</v>
      </c>
      <c r="S9" s="90">
        <f>SUM(N9:R9)</f>
        <v>106</v>
      </c>
      <c r="T9" s="87">
        <v>23</v>
      </c>
      <c r="U9" s="88">
        <v>29</v>
      </c>
      <c r="V9" s="88">
        <v>13</v>
      </c>
      <c r="W9" s="93">
        <v>13</v>
      </c>
      <c r="X9" s="88">
        <v>4</v>
      </c>
      <c r="Y9" s="90">
        <f>SUM(T9:X9)</f>
        <v>82</v>
      </c>
    </row>
    <row r="10" spans="1:25" ht="12.75">
      <c r="A10" s="2" t="s">
        <v>10</v>
      </c>
      <c r="B10" s="91">
        <v>59</v>
      </c>
      <c r="C10" s="13">
        <v>60</v>
      </c>
      <c r="D10" s="13">
        <v>32</v>
      </c>
      <c r="E10" s="32">
        <v>42</v>
      </c>
      <c r="F10" s="13">
        <v>3</v>
      </c>
      <c r="G10" s="92">
        <f>SUM(B10:F10)</f>
        <v>196</v>
      </c>
      <c r="H10" s="91">
        <v>95</v>
      </c>
      <c r="I10" s="13">
        <v>94</v>
      </c>
      <c r="J10" s="13">
        <v>48</v>
      </c>
      <c r="K10" s="32">
        <v>65</v>
      </c>
      <c r="L10" s="13">
        <v>4</v>
      </c>
      <c r="M10" s="92">
        <f>SUM(H10:L10)</f>
        <v>306</v>
      </c>
      <c r="N10" s="91">
        <v>122</v>
      </c>
      <c r="O10" s="13">
        <v>109</v>
      </c>
      <c r="P10" s="13">
        <v>54</v>
      </c>
      <c r="Q10" s="32">
        <v>84</v>
      </c>
      <c r="R10" s="13">
        <v>4</v>
      </c>
      <c r="S10" s="92">
        <f>SUM(N10:R10)</f>
        <v>373</v>
      </c>
      <c r="T10" s="91">
        <v>116</v>
      </c>
      <c r="U10" s="13">
        <v>109</v>
      </c>
      <c r="V10" s="13">
        <v>56</v>
      </c>
      <c r="W10" s="32">
        <v>72</v>
      </c>
      <c r="X10" s="13">
        <v>5</v>
      </c>
      <c r="Y10" s="92">
        <f>SUM(T10:X10)</f>
        <v>358</v>
      </c>
    </row>
    <row r="11" ht="12.75">
      <c r="A11" s="52" t="s">
        <v>31</v>
      </c>
    </row>
    <row r="12" ht="12.75">
      <c r="A12" s="158" t="s">
        <v>151</v>
      </c>
    </row>
    <row r="13" ht="12.75">
      <c r="A13" s="158"/>
    </row>
    <row r="14" ht="12.75">
      <c r="A14" s="158"/>
    </row>
    <row r="15" ht="12.75">
      <c r="A15" s="158"/>
    </row>
    <row r="16" ht="12.75">
      <c r="A16" s="158"/>
    </row>
    <row r="17" ht="12.75">
      <c r="A17" s="158"/>
    </row>
    <row r="18" ht="12.75">
      <c r="A18" s="158"/>
    </row>
    <row r="19" ht="12.75">
      <c r="A19" s="158"/>
    </row>
    <row r="20" ht="12.75">
      <c r="A20" s="158"/>
    </row>
    <row r="21" ht="12.75">
      <c r="A21" s="158"/>
    </row>
    <row r="22" ht="12.75">
      <c r="A22" s="158"/>
    </row>
    <row r="23" ht="12.75">
      <c r="A23" s="158"/>
    </row>
    <row r="24" ht="12.75">
      <c r="A24" s="158"/>
    </row>
    <row r="25" ht="12.75">
      <c r="A25" s="52"/>
    </row>
    <row r="26" ht="12.75" customHeight="1">
      <c r="L26" s="12"/>
    </row>
  </sheetData>
  <mergeCells count="7">
    <mergeCell ref="A2:Z2"/>
    <mergeCell ref="A5:A6"/>
    <mergeCell ref="B6:G6"/>
    <mergeCell ref="H6:M6"/>
    <mergeCell ref="T6:Y6"/>
    <mergeCell ref="N6:S6"/>
    <mergeCell ref="B5:Y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Z15"/>
  <sheetViews>
    <sheetView workbookViewId="0" topLeftCell="A30">
      <selection activeCell="A1" sqref="A1:Z59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2" spans="1:26" ht="15.75">
      <c r="A2" s="187" t="s">
        <v>141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5" spans="1:25" s="9" customFormat="1" ht="12.75" customHeight="1">
      <c r="A5" s="192" t="s">
        <v>11</v>
      </c>
      <c r="B5" s="202" t="s">
        <v>52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</row>
    <row r="6" spans="1:25" s="9" customFormat="1" ht="12.75">
      <c r="A6" s="194"/>
      <c r="B6" s="184" t="s">
        <v>0</v>
      </c>
      <c r="C6" s="184"/>
      <c r="D6" s="184"/>
      <c r="E6" s="184"/>
      <c r="F6" s="184"/>
      <c r="G6" s="184"/>
      <c r="H6" s="184" t="s">
        <v>1</v>
      </c>
      <c r="I6" s="184"/>
      <c r="J6" s="184"/>
      <c r="K6" s="184"/>
      <c r="L6" s="184"/>
      <c r="M6" s="184"/>
      <c r="N6" s="184" t="s">
        <v>2</v>
      </c>
      <c r="O6" s="184"/>
      <c r="P6" s="184"/>
      <c r="Q6" s="184"/>
      <c r="R6" s="184"/>
      <c r="S6" s="184"/>
      <c r="T6" s="184" t="s">
        <v>58</v>
      </c>
      <c r="U6" s="184"/>
      <c r="V6" s="184"/>
      <c r="W6" s="184"/>
      <c r="X6" s="184"/>
      <c r="Y6" s="184"/>
    </row>
    <row r="7" spans="1:25" s="9" customFormat="1" ht="35.25" customHeight="1">
      <c r="A7" s="45" t="s">
        <v>148</v>
      </c>
      <c r="B7" s="203" t="s">
        <v>53</v>
      </c>
      <c r="C7" s="204"/>
      <c r="D7" s="203" t="s">
        <v>54</v>
      </c>
      <c r="E7" s="204"/>
      <c r="F7" s="205" t="s">
        <v>55</v>
      </c>
      <c r="G7" s="206"/>
      <c r="H7" s="203" t="s">
        <v>53</v>
      </c>
      <c r="I7" s="204"/>
      <c r="J7" s="203" t="s">
        <v>54</v>
      </c>
      <c r="K7" s="204"/>
      <c r="L7" s="205" t="s">
        <v>55</v>
      </c>
      <c r="M7" s="206"/>
      <c r="N7" s="203" t="s">
        <v>53</v>
      </c>
      <c r="O7" s="204"/>
      <c r="P7" s="203" t="s">
        <v>54</v>
      </c>
      <c r="Q7" s="204"/>
      <c r="R7" s="205" t="s">
        <v>55</v>
      </c>
      <c r="S7" s="206"/>
      <c r="T7" s="203" t="s">
        <v>53</v>
      </c>
      <c r="U7" s="204"/>
      <c r="V7" s="203" t="s">
        <v>54</v>
      </c>
      <c r="W7" s="204"/>
      <c r="X7" s="205" t="s">
        <v>55</v>
      </c>
      <c r="Y7" s="206"/>
    </row>
    <row r="8" spans="1:25" s="9" customFormat="1" ht="13.5" customHeight="1">
      <c r="A8" s="45" t="s">
        <v>149</v>
      </c>
      <c r="B8" s="94" t="s">
        <v>5</v>
      </c>
      <c r="C8" s="95" t="s">
        <v>6</v>
      </c>
      <c r="D8" s="94" t="s">
        <v>5</v>
      </c>
      <c r="E8" s="95" t="s">
        <v>6</v>
      </c>
      <c r="F8" s="94" t="s">
        <v>5</v>
      </c>
      <c r="G8" s="95" t="s">
        <v>6</v>
      </c>
      <c r="H8" s="94" t="s">
        <v>5</v>
      </c>
      <c r="I8" s="95" t="s">
        <v>6</v>
      </c>
      <c r="J8" s="94" t="s">
        <v>5</v>
      </c>
      <c r="K8" s="95" t="s">
        <v>6</v>
      </c>
      <c r="L8" s="94" t="s">
        <v>5</v>
      </c>
      <c r="M8" s="95" t="s">
        <v>6</v>
      </c>
      <c r="N8" s="94" t="s">
        <v>5</v>
      </c>
      <c r="O8" s="95" t="s">
        <v>6</v>
      </c>
      <c r="P8" s="94" t="s">
        <v>5</v>
      </c>
      <c r="Q8" s="95" t="s">
        <v>6</v>
      </c>
      <c r="R8" s="94" t="s">
        <v>5</v>
      </c>
      <c r="S8" s="95" t="s">
        <v>6</v>
      </c>
      <c r="T8" s="94" t="s">
        <v>5</v>
      </c>
      <c r="U8" s="95" t="s">
        <v>6</v>
      </c>
      <c r="V8" s="94" t="s">
        <v>5</v>
      </c>
      <c r="W8" s="95" t="s">
        <v>6</v>
      </c>
      <c r="X8" s="94" t="s">
        <v>5</v>
      </c>
      <c r="Y8" s="89" t="s">
        <v>6</v>
      </c>
    </row>
    <row r="9" spans="1:25" ht="12.75">
      <c r="A9" s="2" t="s">
        <v>8</v>
      </c>
      <c r="B9" s="84">
        <v>42</v>
      </c>
      <c r="C9" s="85">
        <v>82</v>
      </c>
      <c r="D9" s="85">
        <v>14</v>
      </c>
      <c r="E9" s="25">
        <v>14</v>
      </c>
      <c r="F9" s="85">
        <v>37</v>
      </c>
      <c r="G9" s="26">
        <v>43</v>
      </c>
      <c r="H9" s="84">
        <v>35</v>
      </c>
      <c r="I9" s="85">
        <v>62</v>
      </c>
      <c r="J9" s="85">
        <v>16</v>
      </c>
      <c r="K9" s="25">
        <v>13</v>
      </c>
      <c r="L9" s="85">
        <v>31</v>
      </c>
      <c r="M9" s="26">
        <v>30</v>
      </c>
      <c r="N9" s="84">
        <v>26</v>
      </c>
      <c r="O9" s="85">
        <v>35</v>
      </c>
      <c r="P9" s="85">
        <v>11</v>
      </c>
      <c r="Q9" s="25">
        <v>10</v>
      </c>
      <c r="R9" s="85">
        <v>18</v>
      </c>
      <c r="S9" s="26">
        <v>21</v>
      </c>
      <c r="T9" s="84">
        <v>21</v>
      </c>
      <c r="U9" s="85">
        <v>26</v>
      </c>
      <c r="V9" s="85">
        <v>10</v>
      </c>
      <c r="W9" s="25">
        <v>8</v>
      </c>
      <c r="X9" s="85">
        <v>12</v>
      </c>
      <c r="Y9" s="26">
        <v>13</v>
      </c>
    </row>
    <row r="10" spans="1:25" ht="12.75">
      <c r="A10" s="2" t="s">
        <v>9</v>
      </c>
      <c r="B10" s="87">
        <v>0</v>
      </c>
      <c r="C10" s="88">
        <v>4</v>
      </c>
      <c r="D10" s="88">
        <v>7</v>
      </c>
      <c r="E10" s="93">
        <v>25</v>
      </c>
      <c r="F10" s="88">
        <v>6</v>
      </c>
      <c r="G10" s="29">
        <v>9</v>
      </c>
      <c r="H10" s="87">
        <v>4</v>
      </c>
      <c r="I10" s="88">
        <v>14</v>
      </c>
      <c r="J10" s="88">
        <v>11</v>
      </c>
      <c r="K10" s="93">
        <v>17</v>
      </c>
      <c r="L10" s="88">
        <v>7</v>
      </c>
      <c r="M10" s="29">
        <v>10</v>
      </c>
      <c r="N10" s="87">
        <v>6</v>
      </c>
      <c r="O10" s="88">
        <v>29</v>
      </c>
      <c r="P10" s="88">
        <v>24</v>
      </c>
      <c r="Q10" s="93">
        <v>20</v>
      </c>
      <c r="R10" s="88">
        <v>16</v>
      </c>
      <c r="S10" s="29">
        <v>11</v>
      </c>
      <c r="T10" s="87">
        <v>4</v>
      </c>
      <c r="U10" s="88">
        <v>19</v>
      </c>
      <c r="V10" s="88">
        <v>23</v>
      </c>
      <c r="W10" s="93">
        <v>16</v>
      </c>
      <c r="X10" s="88">
        <v>12</v>
      </c>
      <c r="Y10" s="29">
        <v>8</v>
      </c>
    </row>
    <row r="11" spans="1:25" ht="12.75">
      <c r="A11" s="2" t="s">
        <v>10</v>
      </c>
      <c r="B11" s="91">
        <v>45</v>
      </c>
      <c r="C11" s="13">
        <v>81</v>
      </c>
      <c r="D11" s="13">
        <v>20</v>
      </c>
      <c r="E11" s="32">
        <v>21</v>
      </c>
      <c r="F11" s="13">
        <v>10</v>
      </c>
      <c r="G11" s="73">
        <v>19</v>
      </c>
      <c r="H11" s="91">
        <v>84</v>
      </c>
      <c r="I11" s="13">
        <v>135</v>
      </c>
      <c r="J11" s="13">
        <v>21</v>
      </c>
      <c r="K11" s="32">
        <v>28</v>
      </c>
      <c r="L11" s="13">
        <v>13</v>
      </c>
      <c r="M11" s="73">
        <v>25</v>
      </c>
      <c r="N11" s="91">
        <v>98</v>
      </c>
      <c r="O11" s="13">
        <v>186</v>
      </c>
      <c r="P11" s="13">
        <v>22</v>
      </c>
      <c r="Q11" s="32">
        <v>23</v>
      </c>
      <c r="R11" s="13">
        <v>19</v>
      </c>
      <c r="S11" s="73">
        <v>25</v>
      </c>
      <c r="T11" s="91">
        <v>95</v>
      </c>
      <c r="U11" s="13">
        <v>178</v>
      </c>
      <c r="V11" s="13">
        <v>21</v>
      </c>
      <c r="W11" s="32">
        <v>21</v>
      </c>
      <c r="X11" s="13">
        <v>21</v>
      </c>
      <c r="Y11" s="73">
        <v>22</v>
      </c>
    </row>
    <row r="12" ht="12.75">
      <c r="A12" s="52" t="s">
        <v>31</v>
      </c>
    </row>
    <row r="13" ht="12.75">
      <c r="A13" s="158" t="s">
        <v>151</v>
      </c>
    </row>
    <row r="14" ht="12.75">
      <c r="A14" s="158"/>
    </row>
    <row r="15" ht="12.75">
      <c r="A15" s="158"/>
    </row>
  </sheetData>
  <mergeCells count="19">
    <mergeCell ref="X7:Y7"/>
    <mergeCell ref="V7:W7"/>
    <mergeCell ref="F7:G7"/>
    <mergeCell ref="L7:M7"/>
    <mergeCell ref="P7:Q7"/>
    <mergeCell ref="R7:S7"/>
    <mergeCell ref="T7:U7"/>
    <mergeCell ref="H7:I7"/>
    <mergeCell ref="J7:K7"/>
    <mergeCell ref="B7:C7"/>
    <mergeCell ref="A2:Z2"/>
    <mergeCell ref="A5:A6"/>
    <mergeCell ref="B5:Y5"/>
    <mergeCell ref="B6:G6"/>
    <mergeCell ref="H6:M6"/>
    <mergeCell ref="N6:S6"/>
    <mergeCell ref="D7:E7"/>
    <mergeCell ref="N7:O7"/>
    <mergeCell ref="T6:Y6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R18"/>
  <sheetViews>
    <sheetView workbookViewId="0" topLeftCell="A28">
      <selection activeCell="A1" sqref="A1:R40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2" spans="1:18" ht="15.75">
      <c r="A2" s="187" t="s">
        <v>140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4" spans="1:17" ht="12.75" customHeight="1">
      <c r="A4" s="192" t="s">
        <v>11</v>
      </c>
      <c r="B4" s="195" t="s">
        <v>21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</row>
    <row r="5" spans="1:17" ht="12.75">
      <c r="A5" s="194"/>
      <c r="B5" s="184" t="s">
        <v>0</v>
      </c>
      <c r="C5" s="184"/>
      <c r="D5" s="184"/>
      <c r="E5" s="184"/>
      <c r="F5" s="184" t="s">
        <v>1</v>
      </c>
      <c r="G5" s="184"/>
      <c r="H5" s="184"/>
      <c r="I5" s="184"/>
      <c r="J5" s="184" t="s">
        <v>2</v>
      </c>
      <c r="K5" s="184"/>
      <c r="L5" s="184"/>
      <c r="M5" s="184"/>
      <c r="N5" s="184" t="s">
        <v>58</v>
      </c>
      <c r="O5" s="184"/>
      <c r="P5" s="184"/>
      <c r="Q5" s="184"/>
    </row>
    <row r="6" spans="1:17" ht="33.75">
      <c r="A6" s="45" t="s">
        <v>150</v>
      </c>
      <c r="B6" s="83" t="s">
        <v>4</v>
      </c>
      <c r="C6" s="83" t="s">
        <v>26</v>
      </c>
      <c r="D6" s="83" t="s">
        <v>20</v>
      </c>
      <c r="E6" s="79" t="s">
        <v>27</v>
      </c>
      <c r="F6" s="83" t="s">
        <v>4</v>
      </c>
      <c r="G6" s="83" t="s">
        <v>26</v>
      </c>
      <c r="H6" s="83" t="s">
        <v>20</v>
      </c>
      <c r="I6" s="79" t="s">
        <v>27</v>
      </c>
      <c r="J6" s="10" t="s">
        <v>4</v>
      </c>
      <c r="K6" s="10" t="s">
        <v>26</v>
      </c>
      <c r="L6" s="10" t="s">
        <v>20</v>
      </c>
      <c r="M6" s="79" t="s">
        <v>27</v>
      </c>
      <c r="N6" s="10" t="s">
        <v>4</v>
      </c>
      <c r="O6" s="10" t="s">
        <v>26</v>
      </c>
      <c r="P6" s="10" t="s">
        <v>20</v>
      </c>
      <c r="Q6" s="79" t="s">
        <v>27</v>
      </c>
    </row>
    <row r="7" spans="1:17" ht="12.75">
      <c r="A7" s="2" t="s">
        <v>8</v>
      </c>
      <c r="B7" s="84">
        <v>103</v>
      </c>
      <c r="C7" s="85">
        <f>E7-(D7+B7)</f>
        <v>120</v>
      </c>
      <c r="D7" s="85">
        <f>231-222</f>
        <v>9</v>
      </c>
      <c r="E7" s="86">
        <v>232</v>
      </c>
      <c r="F7" s="84">
        <v>78</v>
      </c>
      <c r="G7" s="85">
        <v>102</v>
      </c>
      <c r="H7" s="85">
        <f>185-178</f>
        <v>7</v>
      </c>
      <c r="I7" s="86">
        <f>SUM(F7:H7)</f>
        <v>187</v>
      </c>
      <c r="J7" s="3">
        <v>55</v>
      </c>
      <c r="K7" s="4">
        <v>63</v>
      </c>
      <c r="L7" s="4">
        <f>119-116</f>
        <v>3</v>
      </c>
      <c r="M7" s="80">
        <f>SUM(J7:L7)</f>
        <v>121</v>
      </c>
      <c r="N7" s="3">
        <v>39</v>
      </c>
      <c r="O7" s="4">
        <v>50</v>
      </c>
      <c r="P7" s="4">
        <v>1</v>
      </c>
      <c r="Q7" s="80">
        <v>90</v>
      </c>
    </row>
    <row r="8" spans="1:17" ht="12.75">
      <c r="A8" s="2" t="s">
        <v>9</v>
      </c>
      <c r="B8" s="87">
        <v>18</v>
      </c>
      <c r="C8" s="88">
        <v>32</v>
      </c>
      <c r="D8" s="88">
        <f>51-50</f>
        <v>1</v>
      </c>
      <c r="E8" s="90">
        <v>51</v>
      </c>
      <c r="F8" s="87">
        <v>23</v>
      </c>
      <c r="G8" s="88">
        <f>61-23</f>
        <v>38</v>
      </c>
      <c r="H8" s="88">
        <f>63-61</f>
        <v>2</v>
      </c>
      <c r="I8" s="90">
        <f>SUM(F8:H8)</f>
        <v>63</v>
      </c>
      <c r="J8" s="5">
        <v>38</v>
      </c>
      <c r="K8" s="6">
        <f>103-38</f>
        <v>65</v>
      </c>
      <c r="L8" s="6">
        <f>106-103</f>
        <v>3</v>
      </c>
      <c r="M8" s="81">
        <f>SUM(J8:L8)</f>
        <v>106</v>
      </c>
      <c r="N8" s="5">
        <v>26</v>
      </c>
      <c r="O8" s="6">
        <v>54</v>
      </c>
      <c r="P8" s="6">
        <v>2</v>
      </c>
      <c r="Q8" s="81">
        <v>82</v>
      </c>
    </row>
    <row r="9" spans="1:17" ht="12.75">
      <c r="A9" s="2" t="s">
        <v>10</v>
      </c>
      <c r="B9" s="91">
        <v>94</v>
      </c>
      <c r="C9" s="13">
        <f>192-94</f>
        <v>98</v>
      </c>
      <c r="D9" s="13">
        <f>196-192</f>
        <v>4</v>
      </c>
      <c r="E9" s="92">
        <f>SUM(B9:D9)</f>
        <v>196</v>
      </c>
      <c r="F9" s="91">
        <v>129</v>
      </c>
      <c r="G9" s="13">
        <v>169</v>
      </c>
      <c r="H9" s="13">
        <f>306-298</f>
        <v>8</v>
      </c>
      <c r="I9" s="92">
        <f>SUM(F9:H9)</f>
        <v>306</v>
      </c>
      <c r="J9" s="91">
        <v>152</v>
      </c>
      <c r="K9" s="8">
        <v>216</v>
      </c>
      <c r="L9" s="8">
        <f>372-367</f>
        <v>5</v>
      </c>
      <c r="M9" s="82">
        <f>SUM(J9:L9)</f>
        <v>373</v>
      </c>
      <c r="N9" s="7">
        <v>143</v>
      </c>
      <c r="O9" s="8">
        <v>209</v>
      </c>
      <c r="P9" s="8">
        <v>6</v>
      </c>
      <c r="Q9" s="82">
        <f>SUM(N9:P9)</f>
        <v>358</v>
      </c>
    </row>
    <row r="10" ht="15" customHeight="1">
      <c r="A10" s="52" t="s">
        <v>31</v>
      </c>
    </row>
    <row r="11" ht="15" customHeight="1">
      <c r="A11" s="158" t="s">
        <v>151</v>
      </c>
    </row>
    <row r="12" ht="15" customHeight="1">
      <c r="A12" s="158"/>
    </row>
    <row r="13" ht="15" customHeight="1">
      <c r="A13" s="158"/>
    </row>
    <row r="14" ht="15" customHeight="1">
      <c r="A14" s="158"/>
    </row>
    <row r="15" ht="15" customHeight="1">
      <c r="A15" s="158"/>
    </row>
    <row r="16" ht="15" customHeight="1">
      <c r="A16" s="158"/>
    </row>
    <row r="17" ht="15" customHeight="1">
      <c r="A17" s="158"/>
    </row>
    <row r="18" ht="15" customHeight="1">
      <c r="A18" s="52"/>
    </row>
  </sheetData>
  <mergeCells count="7">
    <mergeCell ref="A2:R2"/>
    <mergeCell ref="A4:A5"/>
    <mergeCell ref="B5:E5"/>
    <mergeCell ref="N5:Q5"/>
    <mergeCell ref="F5:I5"/>
    <mergeCell ref="J5:M5"/>
    <mergeCell ref="B4:Q4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K18"/>
  <sheetViews>
    <sheetView workbookViewId="0" topLeftCell="A9">
      <selection activeCell="A1" sqref="A1:K38"/>
    </sheetView>
  </sheetViews>
  <sheetFormatPr defaultColWidth="9.140625" defaultRowHeight="12.75"/>
  <cols>
    <col min="1" max="1" width="37.421875" style="0" customWidth="1"/>
    <col min="2" max="3" width="10.140625" style="0" customWidth="1"/>
    <col min="4" max="4" width="11.00390625" style="0" customWidth="1"/>
    <col min="5" max="6" width="10.140625" style="0" customWidth="1"/>
    <col min="7" max="7" width="11.28125" style="0" customWidth="1"/>
    <col min="8" max="9" width="10.140625" style="0" customWidth="1"/>
    <col min="10" max="10" width="11.00390625" style="0" customWidth="1"/>
    <col min="11" max="11" width="7.57421875" style="0" customWidth="1"/>
    <col min="12" max="12" width="8.421875" style="0" customWidth="1"/>
    <col min="13" max="13" width="8.140625" style="0" customWidth="1"/>
  </cols>
  <sheetData>
    <row r="2" spans="1:11" ht="15.75">
      <c r="A2" s="187" t="s">
        <v>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4" spans="1:11" ht="18" customHeight="1">
      <c r="A4" s="207" t="s">
        <v>11</v>
      </c>
      <c r="B4" s="211" t="s">
        <v>24</v>
      </c>
      <c r="C4" s="212"/>
      <c r="D4" s="212"/>
      <c r="E4" s="212"/>
      <c r="F4" s="212"/>
      <c r="G4" s="212"/>
      <c r="H4" s="212"/>
      <c r="I4" s="212"/>
      <c r="J4" s="213"/>
      <c r="K4" s="12"/>
    </row>
    <row r="5" spans="1:11" ht="12.75">
      <c r="A5" s="208"/>
      <c r="B5" s="215" t="s">
        <v>37</v>
      </c>
      <c r="C5" s="216"/>
      <c r="D5" s="216"/>
      <c r="E5" s="210" t="s">
        <v>25</v>
      </c>
      <c r="F5" s="210"/>
      <c r="G5" s="210"/>
      <c r="H5" s="214" t="s">
        <v>36</v>
      </c>
      <c r="I5" s="214"/>
      <c r="J5" s="214"/>
      <c r="K5" s="11"/>
    </row>
    <row r="6" spans="1:11" ht="45.75" customHeight="1">
      <c r="A6" s="209"/>
      <c r="B6" s="23" t="s">
        <v>15</v>
      </c>
      <c r="C6" s="15" t="s">
        <v>16</v>
      </c>
      <c r="D6" s="23" t="s">
        <v>14</v>
      </c>
      <c r="E6" s="23" t="s">
        <v>17</v>
      </c>
      <c r="F6" s="15" t="s">
        <v>18</v>
      </c>
      <c r="G6" s="127" t="s">
        <v>14</v>
      </c>
      <c r="H6" s="23" t="s">
        <v>34</v>
      </c>
      <c r="I6" s="15" t="s">
        <v>35</v>
      </c>
      <c r="J6" s="23" t="s">
        <v>14</v>
      </c>
      <c r="K6" s="64"/>
    </row>
    <row r="7" spans="1:11" ht="12.75">
      <c r="A7" s="128"/>
      <c r="B7" s="129"/>
      <c r="C7" s="65"/>
      <c r="D7" s="130"/>
      <c r="E7" s="129"/>
      <c r="F7" s="65"/>
      <c r="G7" s="130"/>
      <c r="H7" s="129"/>
      <c r="I7" s="65"/>
      <c r="J7" s="130"/>
      <c r="K7" s="9"/>
    </row>
    <row r="8" spans="1:11" ht="12.75">
      <c r="A8" s="128" t="s">
        <v>9</v>
      </c>
      <c r="B8" s="131">
        <v>16</v>
      </c>
      <c r="C8" s="66">
        <v>3</v>
      </c>
      <c r="D8" s="132">
        <f>C8/B8</f>
        <v>0.1875</v>
      </c>
      <c r="E8" s="131">
        <v>34</v>
      </c>
      <c r="F8" s="66">
        <v>3</v>
      </c>
      <c r="G8" s="132">
        <f>F8/E8</f>
        <v>0.08823529411764706</v>
      </c>
      <c r="H8" s="131">
        <v>54</v>
      </c>
      <c r="I8" s="66">
        <v>0</v>
      </c>
      <c r="J8" s="132">
        <f>I8/H8</f>
        <v>0</v>
      </c>
      <c r="K8" s="41"/>
    </row>
    <row r="9" spans="1:11" ht="12.75">
      <c r="A9" s="128" t="s">
        <v>10</v>
      </c>
      <c r="B9" s="133">
        <v>91</v>
      </c>
      <c r="C9" s="67">
        <v>29</v>
      </c>
      <c r="D9" s="134">
        <f>C9/B9</f>
        <v>0.31868131868131866</v>
      </c>
      <c r="E9" s="133">
        <v>79</v>
      </c>
      <c r="F9" s="67">
        <v>22</v>
      </c>
      <c r="G9" s="134">
        <f>F9/E9</f>
        <v>0.27848101265822783</v>
      </c>
      <c r="H9" s="133">
        <v>64</v>
      </c>
      <c r="I9" s="67">
        <v>9</v>
      </c>
      <c r="J9" s="134">
        <f>I9/H9</f>
        <v>0.140625</v>
      </c>
      <c r="K9" s="41"/>
    </row>
    <row r="10" spans="1:11" ht="12.75">
      <c r="A10" s="50"/>
      <c r="B10" s="135"/>
      <c r="C10" s="19"/>
      <c r="D10" s="51"/>
      <c r="E10" s="19"/>
      <c r="F10" s="19"/>
      <c r="G10" s="51"/>
      <c r="H10" s="51"/>
      <c r="I10" s="50"/>
      <c r="J10" s="51"/>
      <c r="K10" s="41"/>
    </row>
    <row r="11" spans="1:11" ht="12.75">
      <c r="A11" s="14" t="s">
        <v>3</v>
      </c>
      <c r="B11" s="136">
        <v>537</v>
      </c>
      <c r="C11" s="68">
        <v>137</v>
      </c>
      <c r="D11" s="137">
        <f>C11/B11</f>
        <v>0.25512104283054005</v>
      </c>
      <c r="E11" s="69">
        <v>521</v>
      </c>
      <c r="F11" s="68">
        <v>141</v>
      </c>
      <c r="G11" s="137">
        <f>F11/E11</f>
        <v>0.2706333973128599</v>
      </c>
      <c r="H11" s="138">
        <v>484</v>
      </c>
      <c r="I11" s="139">
        <v>74</v>
      </c>
      <c r="J11" s="137">
        <f>I11/H11</f>
        <v>0.15289256198347106</v>
      </c>
      <c r="K11" s="41"/>
    </row>
    <row r="13" ht="12.75">
      <c r="A13" s="126" t="s">
        <v>23</v>
      </c>
    </row>
    <row r="14" ht="12.75">
      <c r="A14" s="158" t="s">
        <v>151</v>
      </c>
    </row>
    <row r="15" ht="12.75">
      <c r="A15" s="158"/>
    </row>
    <row r="16" ht="12.75">
      <c r="A16" s="158"/>
    </row>
    <row r="17" ht="12.75">
      <c r="A17" s="21"/>
    </row>
    <row r="18" ht="12.75">
      <c r="A18" s="21"/>
    </row>
  </sheetData>
  <mergeCells count="6">
    <mergeCell ref="A4:A6"/>
    <mergeCell ref="A2:K2"/>
    <mergeCell ref="E5:G5"/>
    <mergeCell ref="B4:J4"/>
    <mergeCell ref="H5:J5"/>
    <mergeCell ref="B5:D5"/>
  </mergeCells>
  <printOptions horizontalCentered="1" vertic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H14"/>
  <sheetViews>
    <sheetView workbookViewId="0" topLeftCell="A1">
      <selection activeCell="A1" sqref="A1:H40"/>
    </sheetView>
  </sheetViews>
  <sheetFormatPr defaultColWidth="9.140625" defaultRowHeight="12.75"/>
  <cols>
    <col min="1" max="1" width="33.57421875" style="0" customWidth="1"/>
    <col min="2" max="2" width="10.8515625" style="0" customWidth="1"/>
    <col min="3" max="3" width="11.28125" style="0" customWidth="1"/>
    <col min="4" max="5" width="11.140625" style="0" customWidth="1"/>
    <col min="6" max="6" width="10.421875" style="0" customWidth="1"/>
    <col min="7" max="7" width="11.28125" style="0" customWidth="1"/>
  </cols>
  <sheetData>
    <row r="1" ht="12.75">
      <c r="A1" s="21"/>
    </row>
    <row r="2" spans="1:8" ht="15.75">
      <c r="A2" s="187" t="s">
        <v>137</v>
      </c>
      <c r="B2" s="187"/>
      <c r="C2" s="187"/>
      <c r="D2" s="187"/>
      <c r="E2" s="187"/>
      <c r="F2" s="187"/>
      <c r="G2" s="187"/>
      <c r="H2" s="187"/>
    </row>
    <row r="3" ht="12.75" customHeight="1"/>
    <row r="4" spans="1:7" ht="13.5" customHeight="1">
      <c r="A4" s="217" t="s">
        <v>11</v>
      </c>
      <c r="B4" s="220" t="s">
        <v>130</v>
      </c>
      <c r="C4" s="220"/>
      <c r="D4" s="220"/>
      <c r="E4" s="220"/>
      <c r="F4" s="220"/>
      <c r="G4" s="220"/>
    </row>
    <row r="5" spans="1:7" ht="26.25" customHeight="1">
      <c r="A5" s="218"/>
      <c r="B5" s="221" t="s">
        <v>0</v>
      </c>
      <c r="C5" s="221"/>
      <c r="D5" s="221" t="s">
        <v>1</v>
      </c>
      <c r="E5" s="221"/>
      <c r="F5" s="221" t="s">
        <v>38</v>
      </c>
      <c r="G5" s="221"/>
    </row>
    <row r="6" spans="1:7" ht="56.25" customHeight="1">
      <c r="A6" s="219"/>
      <c r="B6" s="155" t="s">
        <v>12</v>
      </c>
      <c r="C6" s="156" t="s">
        <v>13</v>
      </c>
      <c r="D6" s="155" t="s">
        <v>12</v>
      </c>
      <c r="E6" s="156" t="s">
        <v>13</v>
      </c>
      <c r="F6" s="155" t="s">
        <v>12</v>
      </c>
      <c r="G6" s="156" t="s">
        <v>13</v>
      </c>
    </row>
    <row r="7" spans="1:7" ht="12.75" customHeight="1">
      <c r="A7" s="128" t="s">
        <v>8</v>
      </c>
      <c r="B7" s="141">
        <v>3366</v>
      </c>
      <c r="C7" s="71">
        <v>20.91</v>
      </c>
      <c r="D7" s="142">
        <v>2200</v>
      </c>
      <c r="E7" s="71">
        <v>17.74</v>
      </c>
      <c r="F7" s="140">
        <v>462</v>
      </c>
      <c r="G7" s="71">
        <v>5.63</v>
      </c>
    </row>
    <row r="8" spans="1:7" ht="12.75" customHeight="1">
      <c r="A8" s="128" t="s">
        <v>9</v>
      </c>
      <c r="B8" s="141">
        <v>1823</v>
      </c>
      <c r="C8" s="71">
        <v>36.46</v>
      </c>
      <c r="D8" s="141">
        <v>1573</v>
      </c>
      <c r="E8" s="71">
        <v>25.79</v>
      </c>
      <c r="F8" s="143">
        <v>1168</v>
      </c>
      <c r="G8" s="117">
        <v>11.34</v>
      </c>
    </row>
    <row r="9" spans="1:7" ht="12.75" customHeight="1">
      <c r="A9" s="128" t="s">
        <v>10</v>
      </c>
      <c r="B9" s="141">
        <v>4494</v>
      </c>
      <c r="C9" s="71">
        <v>29.96</v>
      </c>
      <c r="D9" s="141">
        <v>5874</v>
      </c>
      <c r="E9" s="71">
        <v>26.22</v>
      </c>
      <c r="F9" s="117">
        <v>4350</v>
      </c>
      <c r="G9" s="117">
        <v>16.54</v>
      </c>
    </row>
    <row r="10" spans="1:7" ht="32.25" customHeight="1">
      <c r="A10" s="140" t="s">
        <v>3</v>
      </c>
      <c r="B10" s="144">
        <v>51312</v>
      </c>
      <c r="C10" s="145">
        <v>24.4</v>
      </c>
      <c r="D10" s="144">
        <v>47448</v>
      </c>
      <c r="E10" s="145">
        <v>21.43</v>
      </c>
      <c r="F10" s="144">
        <v>31507</v>
      </c>
      <c r="G10" s="71">
        <v>14.27</v>
      </c>
    </row>
    <row r="11" ht="12.75" customHeight="1"/>
    <row r="12" ht="12.75" customHeight="1">
      <c r="A12" s="153" t="s">
        <v>136</v>
      </c>
    </row>
    <row r="13" ht="12.75">
      <c r="A13" s="158" t="s">
        <v>151</v>
      </c>
    </row>
    <row r="14" ht="12.75">
      <c r="A14" s="153"/>
    </row>
  </sheetData>
  <mergeCells count="6">
    <mergeCell ref="A2:H2"/>
    <mergeCell ref="A4:A6"/>
    <mergeCell ref="B4:G4"/>
    <mergeCell ref="B5:C5"/>
    <mergeCell ref="D5:E5"/>
    <mergeCell ref="F5:G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G18"/>
  <sheetViews>
    <sheetView workbookViewId="0" topLeftCell="A17">
      <selection activeCell="A1" sqref="A1:G39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7.57421875" style="0" customWidth="1"/>
    <col min="5" max="5" width="8.421875" style="0" customWidth="1"/>
    <col min="6" max="6" width="8.140625" style="0" customWidth="1"/>
  </cols>
  <sheetData>
    <row r="2" spans="1:7" ht="15.75">
      <c r="A2" s="187" t="s">
        <v>138</v>
      </c>
      <c r="B2" s="187"/>
      <c r="C2" s="187"/>
      <c r="D2" s="187"/>
      <c r="E2" s="187"/>
      <c r="F2" s="187"/>
      <c r="G2" s="187"/>
    </row>
    <row r="4" ht="12.75" customHeight="1"/>
    <row r="5" spans="1:6" ht="12.75" customHeight="1">
      <c r="A5" s="192" t="s">
        <v>11</v>
      </c>
      <c r="B5" s="195" t="s">
        <v>39</v>
      </c>
      <c r="C5" s="196"/>
      <c r="D5" s="196"/>
      <c r="E5" s="197"/>
      <c r="F5" s="12"/>
    </row>
    <row r="6" spans="1:6" ht="12.75">
      <c r="A6" s="193"/>
      <c r="B6" s="1">
        <v>2006</v>
      </c>
      <c r="C6" s="1">
        <v>2007</v>
      </c>
      <c r="D6" s="1">
        <v>2008</v>
      </c>
      <c r="E6" s="74" t="s">
        <v>57</v>
      </c>
      <c r="F6" s="11"/>
    </row>
    <row r="7" spans="1:6" ht="12.75">
      <c r="A7" s="194"/>
      <c r="B7" s="23" t="s">
        <v>7</v>
      </c>
      <c r="C7" s="23" t="s">
        <v>7</v>
      </c>
      <c r="D7" s="23" t="s">
        <v>7</v>
      </c>
      <c r="E7" s="23" t="s">
        <v>7</v>
      </c>
      <c r="F7" s="72"/>
    </row>
    <row r="8" spans="1:6" ht="12.75">
      <c r="A8" s="22" t="s">
        <v>8</v>
      </c>
      <c r="B8" s="118">
        <v>7</v>
      </c>
      <c r="C8" s="25">
        <v>12</v>
      </c>
      <c r="D8" s="25">
        <v>29</v>
      </c>
      <c r="E8" s="26">
        <v>14</v>
      </c>
      <c r="F8" s="50"/>
    </row>
    <row r="9" spans="1:6" ht="12.75">
      <c r="A9" s="22" t="s">
        <v>9</v>
      </c>
      <c r="B9" s="27">
        <v>0</v>
      </c>
      <c r="C9" s="28">
        <v>10</v>
      </c>
      <c r="D9" s="28">
        <v>15</v>
      </c>
      <c r="E9" s="29">
        <v>6</v>
      </c>
      <c r="F9" s="50"/>
    </row>
    <row r="10" spans="1:6" ht="11.25" customHeight="1">
      <c r="A10" s="22" t="s">
        <v>10</v>
      </c>
      <c r="B10" s="30">
        <v>0</v>
      </c>
      <c r="C10" s="31">
        <v>0</v>
      </c>
      <c r="D10" s="31">
        <v>11</v>
      </c>
      <c r="E10" s="73">
        <v>8</v>
      </c>
      <c r="F10" s="49"/>
    </row>
    <row r="11" spans="2:6" ht="12.75">
      <c r="B11" s="75"/>
      <c r="C11" s="75"/>
      <c r="D11" s="76"/>
      <c r="E11" s="50"/>
      <c r="F11" s="50"/>
    </row>
    <row r="12" spans="1:6" ht="12.75">
      <c r="A12" s="14" t="s">
        <v>3</v>
      </c>
      <c r="B12" s="14">
        <v>289</v>
      </c>
      <c r="C12" s="14">
        <v>220</v>
      </c>
      <c r="D12" s="14">
        <v>256</v>
      </c>
      <c r="E12" s="14">
        <v>213</v>
      </c>
      <c r="F12" s="40"/>
    </row>
    <row r="13" spans="1:6" s="78" customFormat="1" ht="12.75">
      <c r="A13" s="19" t="s">
        <v>120</v>
      </c>
      <c r="B13" s="19"/>
      <c r="C13" s="19"/>
      <c r="D13" s="9"/>
      <c r="E13" s="19"/>
      <c r="F13" s="19"/>
    </row>
    <row r="14" ht="12.75">
      <c r="A14" s="158" t="s">
        <v>151</v>
      </c>
    </row>
    <row r="15" ht="12.75">
      <c r="A15" s="158"/>
    </row>
    <row r="16" ht="12.75">
      <c r="A16" s="158"/>
    </row>
    <row r="17" ht="12.75">
      <c r="A17" s="158"/>
    </row>
    <row r="18" ht="12.75">
      <c r="A18" s="158"/>
    </row>
  </sheetData>
  <mergeCells count="3">
    <mergeCell ref="A5:A7"/>
    <mergeCell ref="A2:G2"/>
    <mergeCell ref="B5:E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Raisa</dc:creator>
  <cp:keywords/>
  <dc:description/>
  <cp:lastModifiedBy>Raisa</cp:lastModifiedBy>
  <cp:lastPrinted>2009-11-03T07:45:18Z</cp:lastPrinted>
  <dcterms:created xsi:type="dcterms:W3CDTF">2009-04-29T06:28:08Z</dcterms:created>
  <dcterms:modified xsi:type="dcterms:W3CDTF">2009-11-03T07:45:22Z</dcterms:modified>
  <cp:category/>
  <cp:version/>
  <cp:contentType/>
  <cp:contentStatus/>
</cp:coreProperties>
</file>